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4665" windowWidth="14805" windowHeight="3450"/>
  </bookViews>
  <sheets>
    <sheet name="Přehled celkem" sheetId="78" r:id="rId1"/>
    <sheet name="KK_sledování " sheetId="90" r:id="rId2"/>
    <sheet name="PO_sledování" sheetId="89" r:id="rId3"/>
  </sheets>
  <definedNames>
    <definedName name="_xlnm._FilterDatabase" localSheetId="1" hidden="1">'KK_sledování '!$A$6:$Q$19</definedName>
    <definedName name="_xlnm._FilterDatabase" localSheetId="2" hidden="1">PO_sledování!$A$6:$Q$41</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81029"/>
</workbook>
</file>

<file path=xl/calcChain.xml><?xml version="1.0" encoding="utf-8"?>
<calcChain xmlns="http://schemas.openxmlformats.org/spreadsheetml/2006/main">
  <c r="N41" i="89" l="1"/>
  <c r="N39" i="89"/>
  <c r="M36" i="89" l="1"/>
  <c r="P36" i="89" s="1"/>
  <c r="M35" i="89"/>
  <c r="P35" i="89"/>
  <c r="G7" i="78" l="1"/>
  <c r="N18" i="90" l="1"/>
  <c r="N19" i="90"/>
  <c r="O17" i="90"/>
  <c r="N17" i="90"/>
  <c r="E9" i="78" s="1"/>
  <c r="E7" i="78" s="1"/>
  <c r="L17" i="90"/>
  <c r="C9" i="78" s="1"/>
  <c r="C7" i="78" s="1"/>
  <c r="H7" i="78" s="1"/>
  <c r="G17" i="90"/>
  <c r="M14" i="90"/>
  <c r="P14" i="90" s="1"/>
  <c r="M12" i="90"/>
  <c r="P12" i="90" s="1"/>
  <c r="M10" i="90"/>
  <c r="P10" i="90" s="1"/>
  <c r="M8" i="90"/>
  <c r="P8" i="90" s="1"/>
  <c r="M7" i="90"/>
  <c r="P7" i="90" s="1"/>
  <c r="D25" i="78"/>
  <c r="N40" i="89"/>
  <c r="O38" i="89"/>
  <c r="N38" i="89"/>
  <c r="E13" i="78" s="1"/>
  <c r="E10" i="78" s="1"/>
  <c r="E16" i="78" s="1"/>
  <c r="L38" i="89"/>
  <c r="C13" i="78" s="1"/>
  <c r="G38" i="89"/>
  <c r="M37" i="89"/>
  <c r="M34" i="89"/>
  <c r="P34" i="89" s="1"/>
  <c r="M33" i="89"/>
  <c r="M32" i="89"/>
  <c r="M31" i="89"/>
  <c r="M30" i="89"/>
  <c r="P30" i="89" s="1"/>
  <c r="M29" i="89"/>
  <c r="P29" i="89" s="1"/>
  <c r="M28" i="89"/>
  <c r="M27" i="89"/>
  <c r="P27" i="89" s="1"/>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D26" i="78" l="1"/>
  <c r="F9" i="78"/>
  <c r="F7" i="78" s="1"/>
  <c r="O19" i="90"/>
  <c r="C10" i="78"/>
  <c r="C16" i="78" s="1"/>
  <c r="O41" i="89"/>
  <c r="F13" i="78"/>
  <c r="F10" i="78" s="1"/>
  <c r="F16" i="78" s="1"/>
  <c r="D23" i="78"/>
  <c r="M17" i="90"/>
  <c r="M38" i="89"/>
  <c r="P17" i="90" l="1"/>
  <c r="D9" i="78"/>
  <c r="D28" i="78"/>
  <c r="P38" i="89"/>
  <c r="D13" i="78"/>
  <c r="H9" i="78" l="1"/>
  <c r="D7" i="78"/>
  <c r="H13" i="78"/>
  <c r="D10" i="78"/>
  <c r="G13" i="78"/>
  <c r="G10" i="78" s="1"/>
  <c r="D22" i="78" l="1"/>
  <c r="D16" i="78"/>
  <c r="H10" i="78"/>
  <c r="G16" i="78"/>
</calcChain>
</file>

<file path=xl/sharedStrings.xml><?xml version="1.0" encoding="utf-8"?>
<sst xmlns="http://schemas.openxmlformats.org/spreadsheetml/2006/main" count="397" uniqueCount="240">
  <si>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</si>
  <si>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</si>
  <si>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</si>
  <si>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</si>
  <si>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</si>
  <si>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</si>
  <si>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</si>
  <si>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</si>
  <si>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</si>
  <si>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</si>
  <si>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</si>
  <si>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</si>
  <si>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</si>
  <si>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</si>
  <si>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</si>
  <si>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</si>
  <si>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</si>
  <si>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</si>
  <si>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</si>
  <si>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</si>
  <si>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</si>
  <si>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</si>
  <si>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</si>
  <si>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</si>
  <si>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</si>
  <si>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</si>
  <si>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</si>
  <si>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</si>
  <si>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</si>
  <si>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</si>
  <si>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</si>
  <si>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</si>
  <si>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</si>
  <si>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</si>
  <si>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</si>
  <si>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</si>
  <si>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</si>
  <si>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</si>
  <si>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</si>
  <si>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</si>
  <si>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</si>
  <si>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</si>
  <si>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</si>
  <si>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</si>
  <si>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</si>
  <si>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</si>
  <si>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</si>
  <si>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</si>
  <si>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</si>
  <si>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</si>
  <si>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</si>
  <si>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</si>
  <si>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</si>
  <si>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</si>
  <si>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</si>
  <si>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</si>
  <si>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</si>
  <si>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</si>
  <si>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</si>
  <si>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</si>
  <si>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</si>
  <si>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</si>
  <si>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</si>
  <si>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</si>
  <si>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</si>
  <si>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</si>
  <si>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</si>
  <si>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</si>
  <si>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</si>
  <si>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</si>
  <si>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</si>
  <si>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</si>
  <si>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</si>
  <si>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CRR 
krácení dotace</t>
  </si>
  <si>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</si>
  <si>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</si>
  <si>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</si>
  <si>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</si>
  <si>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</si>
  <si>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</si>
  <si>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</si>
  <si>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</si>
  <si>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</si>
  <si>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</si>
  <si>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</si>
  <si>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</si>
  <si>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</si>
  <si>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</si>
  <si>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</si>
  <si>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</si>
  <si>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</si>
  <si>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</si>
  <si>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</si>
  <si>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</si>
  <si>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</si>
  <si>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</si>
  <si>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</si>
  <si>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</si>
  <si>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</si>
  <si>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</si>
  <si>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</si>
  <si>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</si>
  <si>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</si>
  <si>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</si>
  <si>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</si>
  <si>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</si>
  <si>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</si>
  <si>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</si>
  <si>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</si>
  <si>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</si>
  <si>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</si>
  <si>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</si>
  <si>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</si>
  <si>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</si>
  <si>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25.5.2018 KSÚS podala odvolání proti platebnímu výměru.
</t>
    </r>
    <r>
      <rPr>
        <b/>
        <sz val="11"/>
        <color theme="1"/>
        <rFont val="Calibri"/>
        <family val="2"/>
        <charset val="238"/>
        <scheme val="minor"/>
      </rPr>
      <t>OČEKÁVÁME ROZHODNUTÍ MF O ODVOLÁNÍ PROTI PLATEBNÍMU VÝMĚRU.</t>
    </r>
  </si>
  <si>
    <t>5.12.2013 - 30.11.2015
vyúčtování projektu
ZK 248/06/16 ze dne 9.6.2016</t>
  </si>
  <si>
    <t xml:space="preserve">ROP 
85% 
15% </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</si>
  <si>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10.5. 2018 doručen platební výměr č. 12/2018 ve výši 37.650 Kč, 
25.5.2018 KSÚS podala odvolání proti platebnímu výměru.
</t>
    </r>
    <r>
      <rPr>
        <b/>
        <sz val="11"/>
        <color theme="1"/>
        <rFont val="Calibri"/>
        <family val="2"/>
        <charset val="238"/>
        <scheme val="minor"/>
      </rPr>
      <t>OČEKÁVÁME ROZHODNUTÍ MF O ODVOLÁNÍ PROTI PLATEBNÍMU VÝMĚRU.</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</si>
  <si>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t>
    </r>
    <r>
      <rPr>
        <b/>
        <sz val="11"/>
        <color theme="1"/>
        <rFont val="Calibri"/>
        <family val="2"/>
        <charset val="238"/>
        <scheme val="minor"/>
      </rPr>
      <t>OČEKÁVÁME ROZHODNUTÍ MF O ODVOLÁNÍ PROTI PLATEBNÍMU VÝMĚRU.</t>
    </r>
  </si>
  <si>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</si>
  <si>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</si>
  <si>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</si>
  <si>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</si>
  <si>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</si>
  <si>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</si>
  <si>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Zpráva z Auditu operace MF ČR - jiný peněžní příjem - nejedná se o VZ;
doporučení z AO pro ŘO na prověření "jiného peněžního příjmu" - prozatím daňové řízení nezahájeno</t>
  </si>
  <si>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</si>
  <si>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t>18.12.2013 -27.3.2015
vyúčtování projektu
ZK 73/02/16 ze dne 25.2.2016</t>
  </si>
  <si>
    <t>Zpráva z Auditu operace MF ČR - jiný peněžní příjem - nejedná se o VZ;
doporučení z AO pro ŘO na prověření "jiného peněžního příjmu"</t>
  </si>
  <si>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t>
    </r>
    <r>
      <rPr>
        <b/>
        <sz val="11"/>
        <color indexed="8"/>
        <rFont val="Calibri"/>
        <family val="2"/>
        <charset val="238"/>
      </rPr>
      <t>OČEKÁVÁME ROZHODNUTÍ MF O ODVOLÁNÍ PROTI PLATEBNÍMU VÝMĚRU.</t>
    </r>
  </si>
  <si>
    <t xml:space="preserve">KSÚS vytvořila prostřednictvím projektu jiný peněžní příjem ve výši 1.069.688,- Kč, které snižují způsobilé výdaje projektu </t>
  </si>
  <si>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t>
    </r>
    <r>
      <rPr>
        <b/>
        <sz val="11"/>
        <rFont val="Calibri"/>
        <family val="2"/>
        <charset val="238"/>
      </rPr>
      <t>OČEKÁVÁME ROZHODNUTÍ MF O ODVOLÁNÍ PROTI PLATEBNÍMU VÝMĚRU.</t>
    </r>
  </si>
  <si>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</si>
  <si>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</si>
  <si>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</si>
  <si>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</si>
  <si>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</si>
  <si>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</si>
  <si>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</si>
  <si>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</si>
  <si>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</si>
  <si>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</si>
  <si>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</si>
  <si>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</si>
  <si>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</si>
  <si>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</si>
  <si>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</si>
  <si>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</si>
  <si>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</si>
  <si>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</si>
  <si>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</si>
  <si>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</si>
  <si>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</si>
  <si>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</si>
  <si>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</si>
  <si>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</si>
  <si>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</si>
  <si>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</si>
  <si>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</si>
  <si>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</si>
  <si>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</si>
  <si>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</si>
  <si>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</si>
  <si>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</si>
  <si>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</si>
  <si>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</si>
  <si>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</si>
  <si>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</si>
  <si>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</si>
  <si>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</si>
  <si>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r>
      <t xml:space="preserve">2018 - 2021
</t>
    </r>
    <r>
      <rPr>
        <sz val="11"/>
        <color rgb="FF0070C0"/>
        <rFont val="Calibri"/>
        <family val="2"/>
        <charset val="238"/>
        <scheme val="minor"/>
      </rPr>
      <t>projekt v realizaci</t>
    </r>
  </si>
  <si>
    <t>IROP
85%
5%
10%</t>
  </si>
  <si>
    <t>ARROWS advokátní kancelář</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</si>
  <si>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t>
    </r>
  </si>
  <si>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</si>
  <si>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</si>
  <si>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</si>
  <si>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</si>
  <si>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</si>
  <si>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</si>
  <si>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</si>
  <si>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</si>
  <si>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</si>
  <si>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</si>
  <si>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</si>
  <si>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</si>
  <si>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</si>
  <si>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</si>
  <si>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</si>
  <si>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</si>
  <si>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</si>
  <si>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</si>
  <si>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</si>
  <si>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</si>
  <si>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</si>
  <si>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</si>
  <si>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</si>
  <si>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t xml:space="preserve">VŘ 005 - stavební práce - zveřejnění dodatečných informací dle § 49 odst. 3 ZVZ s identifikačními údaji žadatelů (sankce 5%, tj. 1.901.380,51 Kč);
</t>
  </si>
  <si>
    <t>13.12.2013 -27.3.2015
vyúčtování projektu
ZK 73/02/16 ze dne 25.2.2016</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</si>
  <si>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</si>
  <si>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t>
    </r>
    <r>
      <rPr>
        <b/>
        <sz val="11"/>
        <rFont val="Calibri"/>
        <family val="2"/>
        <charset val="238"/>
        <scheme val="minor"/>
      </rPr>
      <t>OČEKÁVÁME ROZHODNUTÍ SOUDU O PODANÉ SPRÁVNÍ ŽALOBĚ</t>
    </r>
  </si>
  <si>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</si>
  <si>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</si>
  <si>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</si>
  <si>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</si>
  <si>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</si>
  <si>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b/>
        <sz val="11"/>
        <rFont val="Calibri"/>
        <family val="2"/>
        <charset val="238"/>
      </rPr>
      <t>Dne 18.2.2022 podala škola na Městský soud v Praze žalobu na nečinnost MMR.
OČEKÁVÁME ROZSUDEK SOUDU A VYPLACENÍ VRATITELNÉHO PŘEPLATKU</t>
    </r>
  </si>
  <si>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</si>
  <si>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</si>
  <si>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</si>
  <si>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</si>
  <si>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</si>
  <si>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</si>
  <si>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</si>
  <si>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předpoklad vyměření penále až do výše odvodu - dosud nevyměřeno</t>
  </si>
  <si>
    <t>podstatná změna závazku ze smlouvy na veřejnou zakázku, kdy při zvýšení /snížení ceny na školení překročil zadavatel 10 % původní hodnoty závazku</t>
  </si>
  <si>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se ke kasaci vyjádřilo dne 10.12.2021. 
</t>
    </r>
    <r>
      <rPr>
        <b/>
        <sz val="11"/>
        <rFont val="Calibri"/>
        <family val="2"/>
        <charset val="238"/>
        <scheme val="minor"/>
      </rPr>
      <t>OČEKÁVÁME ROZHODNUTÍ NSS O KASAČNÍ STÍŽNOSTI</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</si>
  <si>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t>
    </r>
    <r>
      <rPr>
        <b/>
        <sz val="11"/>
        <rFont val="Calibri"/>
        <family val="2"/>
        <charset val="238"/>
        <scheme val="minor"/>
      </rPr>
      <t>OČEKÁVÁME ROZHODNUTÍ NSS O KASAČNÍ STÍŽNOSTI</t>
    </r>
  </si>
  <si>
    <r>
      <t xml:space="preserve">2019 - 2020
</t>
    </r>
    <r>
      <rPr>
        <sz val="11"/>
        <color rgb="FF0070C0"/>
        <rFont val="Calibri"/>
        <family val="2"/>
        <charset val="238"/>
        <scheme val="minor"/>
      </rPr>
      <t>dosud nevyúčtovaný projekt</t>
    </r>
  </si>
  <si>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</si>
  <si>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</si>
  <si>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t>
    </r>
    <r>
      <rPr>
        <b/>
        <sz val="11"/>
        <rFont val="Calibri"/>
        <family val="2"/>
        <charset val="238"/>
        <scheme val="minor"/>
      </rPr>
      <t>ODBOR ZDRAVOTNICTVÍ PŘEDLOŽÍ VYÚČTOVÁNÍ PROJEKTU ZKK V MĚSÍCI 4/2022
KKN BUDE ŘEŠIT FINANČNÍ POSTIH JAKO ŠKODU</t>
    </r>
  </si>
  <si>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</si>
  <si>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</si>
  <si>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</si>
  <si>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</si>
  <si>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</si>
  <si>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Tabulka  B1</t>
  </si>
  <si>
    <t>Tabulka  B2</t>
  </si>
  <si>
    <t>stav k 1. 4. 2022</t>
  </si>
  <si>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 xml:space="preserve">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rFont val="Calibri"/>
        <family val="2"/>
        <charset val="238"/>
      </rPr>
      <t>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OČEKÁVÁME NOVÝ ROZSUDEK MĚSTSKÉHO SOUDU V PRAZE  O ŽÁDOSTI O VRÁCENÍ VRATITELNÉHO PŘEPLATKU U PV č.2/2014, 3/2014 A 5/2014</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</si>
  <si>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b/>
        <sz val="11"/>
        <color indexed="8"/>
        <rFont val="Calibri"/>
        <family val="2"/>
        <charset val="238"/>
      </rPr>
      <t xml:space="preserve">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OČEKÁVÁME NOVÝ ROZSUDEK MĚSTSKÉHO SOUDU V PRAZE  O ŽÁDOSTI O VRÁCENÍ VRATITELNÉHO PŘEPLATKU U PV č. 9/2014 </t>
    </r>
  </si>
  <si>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 - Městský soud v Praze
sp.zn. 8 Af 21/2021</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</si>
  <si>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t>
    </r>
    <r>
      <rPr>
        <b/>
        <sz val="11"/>
        <rFont val="Calibri"/>
        <family val="2"/>
        <charset val="238"/>
        <scheme val="minor"/>
      </rPr>
      <t>OČEKÁVÁME ROZSUDEK VE VĚCI SPRÁVNÍ ŽALOBY PROTI ZAMÍTAVÉMU ROZHODNUTÍ O PROMINUTÍ - Krajský soud v Ústí nad  Labem, sp. zn. 16 Af 2/2022</t>
    </r>
    <r>
      <rPr>
        <sz val="11"/>
        <rFont val="Calibri"/>
        <family val="2"/>
        <charset val="238"/>
        <scheme val="minor"/>
      </rPr>
      <t xml:space="preserve">
</t>
    </r>
    <r>
      <rPr>
        <b/>
        <sz val="11"/>
        <rFont val="Calibri"/>
        <family val="2"/>
        <charset val="238"/>
        <scheme val="minor"/>
      </rPr>
      <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</si>
  <si>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t>
    </r>
    <r>
      <rPr>
        <b/>
        <sz val="11"/>
        <rFont val="Calibri"/>
        <family val="2"/>
        <charset val="238"/>
        <scheme val="minor"/>
      </rPr>
      <t>OČEKÁVÁME ROZSUDEK KRAJSKÉHO  SOUDU O SPRÁVNÍ ŽALOBĚ (PV č. 21/2015) A ROZSUDKY O SPRÁVNÍCH ŽALOBÁCH VE VĚCI NEPROMINUTÍ ODVODU</t>
    </r>
  </si>
  <si>
    <t>MMR
výzva k vrácení dotace
nebo
FÚ
odvod za porušení rozp. kázně</t>
  </si>
  <si>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ODVOLÁNÍ K PV č. 15/2018.</t>
    </r>
  </si>
  <si>
    <t>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t>
  </si>
  <si>
    <r>
      <rPr>
        <sz val="11"/>
        <rFont val="Calibri"/>
        <family val="2"/>
        <charset val="238"/>
        <scheme val="minor"/>
      </rPr>
      <t>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bude Radě KK předložen samostatným materiálem dne 25.4.2022.</t>
    </r>
    <r>
      <rPr>
        <b/>
        <sz val="11"/>
        <rFont val="Calibri"/>
        <family val="2"/>
        <charset val="238"/>
        <scheme val="minor"/>
      </rPr>
      <t xml:space="preserve">
OČEKÁVÁME VRATKU Z MMR  VE VÝŠi 9.973.327,76 KČ A VÝZVU K  ĆÁSTEČNÉMU VRÁCENÍ DOTACE VE VÝŠI 2.775.316,65 KČ</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</si>
  <si>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b/>
        <sz val="11"/>
        <color indexed="8"/>
        <rFont val="Calibri"/>
        <family val="2"/>
        <charset val="238"/>
      </rPr>
      <t>Další postup RKK 14.4.2022 - nepodání správní žaloby a podání žádosti o prominutí odvodu a  dosud nevyměřeného penále.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</si>
</sst>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8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7">
    <xf numFmtId="0" fontId="0" fillId="0" borderId="0"/>
    <xf numFmtId="0" fontId="23" fillId="0" borderId="0"/>
    <xf numFmtId="0" fontId="21" fillId="0" borderId="0"/>
    <xf numFmtId="0" fontId="24" fillId="0" borderId="0"/>
    <xf numFmtId="0" fontId="25" fillId="0" borderId="0"/>
    <xf numFmtId="0" fontId="20" fillId="0" borderId="0"/>
    <xf numFmtId="0" fontId="19" fillId="0" borderId="0"/>
    <xf numFmtId="0" fontId="18"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0" fontId="7" fillId="0" borderId="0"/>
    <xf numFmtId="0" fontId="7" fillId="0" borderId="0"/>
  </cellStyleXfs>
  <cellXfs count="566">
    <xf numFmtId="0" fontId="0" fillId="0" borderId="0" xfId="0"/>
    <xf numFmtId="0" fontId="27" fillId="0" borderId="30" xfId="0" applyFont="1" applyFill="1" applyBorder="1" applyAlignment="1">
      <alignment vertical="center" wrapText="1"/>
    </xf>
    <xf numFmtId="0" fontId="27" fillId="0" borderId="3" xfId="0" applyFont="1" applyFill="1" applyBorder="1" applyAlignment="1">
      <alignment vertical="center" wrapText="1"/>
    </xf>
    <xf numFmtId="0" fontId="36" fillId="0" borderId="0" xfId="0" applyFont="1" applyFill="1" applyBorder="1" applyAlignment="1"/>
    <xf numFmtId="0" fontId="37" fillId="0" borderId="0" xfId="0" applyFont="1" applyFill="1" applyBorder="1" applyAlignment="1">
      <alignment horizontal="left"/>
    </xf>
    <xf numFmtId="0" fontId="37" fillId="0" borderId="0" xfId="0" applyFont="1" applyFill="1" applyBorder="1" applyAlignment="1">
      <alignment horizontal="right"/>
    </xf>
    <xf numFmtId="0" fontId="38" fillId="0" borderId="0" xfId="0" applyFont="1" applyFill="1" applyBorder="1" applyAlignment="1">
      <alignment horizontal="left"/>
    </xf>
    <xf numFmtId="0" fontId="37" fillId="0" borderId="0" xfId="0" applyFont="1" applyFill="1" applyBorder="1" applyAlignment="1"/>
    <xf numFmtId="0" fontId="39" fillId="0" borderId="0" xfId="0" applyFont="1" applyAlignment="1">
      <alignment horizontal="right"/>
    </xf>
    <xf numFmtId="0" fontId="32" fillId="3" borderId="43" xfId="0" applyFont="1" applyFill="1" applyBorder="1" applyAlignment="1">
      <alignment horizontal="left" vertical="center" wrapText="1"/>
    </xf>
    <xf numFmtId="0" fontId="42" fillId="3" borderId="19" xfId="0" applyFont="1" applyFill="1" applyBorder="1" applyAlignment="1">
      <alignment horizontal="center" vertical="center" wrapText="1"/>
    </xf>
    <xf numFmtId="0" fontId="42" fillId="3" borderId="7"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2" fillId="3" borderId="8" xfId="0" applyFont="1" applyFill="1" applyBorder="1" applyAlignment="1">
      <alignment horizontal="center" vertical="center" wrapText="1"/>
    </xf>
    <xf numFmtId="0" fontId="42" fillId="3" borderId="31" xfId="0" applyFont="1" applyFill="1" applyBorder="1" applyAlignment="1">
      <alignment horizontal="center" vertical="center" wrapText="1"/>
    </xf>
    <xf numFmtId="0" fontId="42" fillId="3" borderId="46" xfId="0" applyFont="1" applyFill="1" applyBorder="1" applyAlignment="1">
      <alignment horizontal="center" vertical="center" wrapText="1"/>
    </xf>
    <xf numFmtId="0" fontId="42" fillId="3" borderId="32" xfId="0" applyFont="1" applyFill="1" applyBorder="1" applyAlignment="1">
      <alignment horizontal="center" vertical="center" wrapText="1"/>
    </xf>
    <xf numFmtId="0" fontId="42" fillId="3" borderId="16" xfId="0" applyFont="1" applyFill="1" applyBorder="1" applyAlignment="1">
      <alignment horizontal="center" vertical="center" wrapText="1"/>
    </xf>
    <xf numFmtId="4" fontId="44" fillId="0" borderId="47" xfId="0" applyNumberFormat="1" applyFont="1" applyFill="1" applyBorder="1" applyAlignment="1">
      <alignment horizontal="right" vertical="center" wrapText="1"/>
    </xf>
    <xf numFmtId="4" fontId="0" fillId="0" borderId="0" xfId="0" applyNumberFormat="1"/>
    <xf numFmtId="4" fontId="45" fillId="0" borderId="22" xfId="0" applyNumberFormat="1" applyFont="1" applyFill="1" applyBorder="1" applyAlignment="1">
      <alignment horizontal="right" vertical="center" wrapText="1"/>
    </xf>
    <xf numFmtId="4" fontId="46" fillId="0" borderId="18" xfId="0" applyNumberFormat="1" applyFont="1" applyFill="1" applyBorder="1" applyAlignment="1">
      <alignment horizontal="right" vertical="top" wrapText="1"/>
    </xf>
    <xf numFmtId="4" fontId="27" fillId="0" borderId="17" xfId="0" applyNumberFormat="1" applyFont="1" applyFill="1" applyBorder="1" applyAlignment="1">
      <alignment horizontal="right" vertical="center"/>
    </xf>
    <xf numFmtId="4" fontId="44" fillId="0" borderId="17" xfId="0" applyNumberFormat="1" applyFont="1" applyFill="1" applyBorder="1" applyAlignment="1">
      <alignment horizontal="right" vertical="center" wrapText="1"/>
    </xf>
    <xf numFmtId="0" fontId="0" fillId="0" borderId="0" xfId="0" applyBorder="1"/>
    <xf numFmtId="4" fontId="44" fillId="0" borderId="22" xfId="0" applyNumberFormat="1" applyFont="1" applyFill="1" applyBorder="1" applyAlignment="1">
      <alignment horizontal="right" vertical="center" wrapText="1"/>
    </xf>
    <xf numFmtId="4" fontId="46" fillId="0" borderId="48" xfId="0" applyNumberFormat="1" applyFont="1" applyFill="1" applyBorder="1" applyAlignment="1">
      <alignment horizontal="right" vertical="top" wrapText="1"/>
    </xf>
    <xf numFmtId="4" fontId="30" fillId="0" borderId="22" xfId="0" applyNumberFormat="1" applyFont="1" applyFill="1" applyBorder="1" applyAlignment="1">
      <alignment vertical="center" wrapText="1"/>
    </xf>
    <xf numFmtId="4" fontId="29" fillId="0" borderId="22" xfId="0" applyNumberFormat="1" applyFont="1" applyFill="1" applyBorder="1" applyAlignment="1">
      <alignment horizontal="right" wrapText="1"/>
    </xf>
    <xf numFmtId="4" fontId="34" fillId="0" borderId="18" xfId="0" applyNumberFormat="1" applyFont="1" applyFill="1" applyBorder="1" applyAlignment="1">
      <alignment horizontal="right" vertical="top" wrapText="1"/>
    </xf>
    <xf numFmtId="4" fontId="27" fillId="0" borderId="15" xfId="0" applyNumberFormat="1" applyFont="1" applyFill="1" applyBorder="1" applyAlignment="1">
      <alignment horizontal="right" vertical="center" wrapText="1"/>
    </xf>
    <xf numFmtId="4" fontId="48" fillId="0" borderId="17" xfId="0" applyNumberFormat="1" applyFont="1" applyFill="1" applyBorder="1" applyAlignment="1">
      <alignment horizontal="right" vertical="center" wrapText="1"/>
    </xf>
    <xf numFmtId="4" fontId="27" fillId="0" borderId="30" xfId="0" applyNumberFormat="1" applyFont="1" applyFill="1" applyBorder="1" applyAlignment="1">
      <alignment horizontal="right" vertical="center" wrapText="1"/>
    </xf>
    <xf numFmtId="4" fontId="30" fillId="0" borderId="17" xfId="0" applyNumberFormat="1" applyFont="1" applyFill="1" applyBorder="1" applyAlignment="1">
      <alignment horizontal="right" vertical="center" wrapText="1"/>
    </xf>
    <xf numFmtId="4" fontId="48" fillId="0" borderId="17" xfId="0" applyNumberFormat="1" applyFont="1" applyFill="1" applyBorder="1" applyAlignment="1">
      <alignment horizontal="right" vertical="center"/>
    </xf>
    <xf numFmtId="4" fontId="30" fillId="0" borderId="17" xfId="0" applyNumberFormat="1" applyFont="1" applyFill="1" applyBorder="1" applyAlignment="1">
      <alignment horizontal="right" vertical="center"/>
    </xf>
    <xf numFmtId="4" fontId="27" fillId="0" borderId="30" xfId="0" applyNumberFormat="1" applyFont="1" applyFill="1" applyBorder="1" applyAlignment="1">
      <alignment vertical="center"/>
    </xf>
    <xf numFmtId="4" fontId="27" fillId="0" borderId="20" xfId="0" applyNumberFormat="1" applyFont="1" applyFill="1" applyBorder="1" applyAlignment="1">
      <alignment vertical="center"/>
    </xf>
    <xf numFmtId="0" fontId="28" fillId="0" borderId="30" xfId="0" applyFont="1" applyFill="1" applyBorder="1" applyAlignment="1">
      <alignment vertical="center" wrapText="1"/>
    </xf>
    <xf numFmtId="4" fontId="27" fillId="0" borderId="50" xfId="0" applyNumberFormat="1" applyFont="1" applyFill="1" applyBorder="1" applyAlignment="1">
      <alignment vertical="center"/>
    </xf>
    <xf numFmtId="4" fontId="48" fillId="0" borderId="18" xfId="0" applyNumberFormat="1" applyFont="1" applyFill="1" applyBorder="1" applyAlignment="1">
      <alignment horizontal="right" vertical="center" wrapText="1"/>
    </xf>
    <xf numFmtId="4" fontId="0" fillId="0" borderId="0" xfId="0" applyNumberFormat="1" applyBorder="1" applyAlignment="1">
      <alignment vertical="center"/>
    </xf>
    <xf numFmtId="0" fontId="22" fillId="0" borderId="56" xfId="0" applyFont="1" applyBorder="1" applyAlignment="1">
      <alignment horizontal="center" vertical="center"/>
    </xf>
    <xf numFmtId="0" fontId="49" fillId="0" borderId="40" xfId="0" applyFont="1" applyFill="1" applyBorder="1" applyAlignment="1">
      <alignment horizontal="right" vertical="center" wrapText="1"/>
    </xf>
    <xf numFmtId="4" fontId="27" fillId="0" borderId="50" xfId="0" applyNumberFormat="1" applyFont="1" applyFill="1" applyBorder="1" applyAlignment="1">
      <alignment horizontal="center" vertical="center"/>
    </xf>
    <xf numFmtId="4" fontId="50" fillId="0" borderId="48" xfId="0" applyNumberFormat="1" applyFont="1" applyFill="1" applyBorder="1" applyAlignment="1">
      <alignment vertical="center"/>
    </xf>
    <xf numFmtId="4" fontId="27" fillId="0" borderId="0" xfId="0" applyNumberFormat="1" applyFont="1" applyFill="1" applyBorder="1" applyAlignment="1">
      <alignment horizontal="center" vertical="center" wrapText="1"/>
    </xf>
    <xf numFmtId="0" fontId="27" fillId="0" borderId="50" xfId="0" applyFont="1" applyFill="1" applyBorder="1" applyAlignment="1">
      <alignment horizontal="center" vertical="center"/>
    </xf>
    <xf numFmtId="0" fontId="22" fillId="0" borderId="55" xfId="0" applyFont="1" applyBorder="1" applyAlignment="1">
      <alignment horizontal="center" vertical="center"/>
    </xf>
    <xf numFmtId="0" fontId="49" fillId="0" borderId="14" xfId="0" applyFont="1" applyFill="1" applyBorder="1" applyAlignment="1">
      <alignment horizontal="right" vertical="center" wrapText="1"/>
    </xf>
    <xf numFmtId="4" fontId="27" fillId="0" borderId="30" xfId="0" applyNumberFormat="1" applyFont="1" applyFill="1" applyBorder="1" applyAlignment="1">
      <alignment horizontal="center" vertical="center"/>
    </xf>
    <xf numFmtId="4" fontId="27" fillId="0" borderId="26" xfId="0" applyNumberFormat="1" applyFont="1" applyFill="1" applyBorder="1" applyAlignment="1">
      <alignment horizontal="center" vertical="center" wrapText="1"/>
    </xf>
    <xf numFmtId="0" fontId="27" fillId="0" borderId="30" xfId="0" applyFont="1" applyFill="1" applyBorder="1" applyAlignment="1">
      <alignment horizontal="center" vertical="center"/>
    </xf>
    <xf numFmtId="0" fontId="22" fillId="0" borderId="28" xfId="0" applyFont="1" applyBorder="1" applyAlignment="1">
      <alignment horizontal="center" vertical="center"/>
    </xf>
    <xf numFmtId="0" fontId="22" fillId="0" borderId="13" xfId="0" applyFont="1" applyBorder="1" applyAlignment="1">
      <alignment horizontal="right" vertical="center" wrapText="1"/>
    </xf>
    <xf numFmtId="4" fontId="27" fillId="0" borderId="59" xfId="0" applyNumberFormat="1" applyFont="1" applyBorder="1" applyAlignment="1">
      <alignment horizontal="center" vertical="center"/>
    </xf>
    <xf numFmtId="4" fontId="54" fillId="0" borderId="24" xfId="0" applyNumberFormat="1" applyFont="1" applyBorder="1" applyAlignment="1">
      <alignment vertical="center"/>
    </xf>
    <xf numFmtId="4" fontId="22"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27" fillId="0" borderId="0" xfId="0" applyFont="1" applyAlignment="1">
      <alignment horizontal="left" vertical="center"/>
    </xf>
    <xf numFmtId="0" fontId="0" fillId="0" borderId="0" xfId="0" applyAlignment="1">
      <alignment horizontal="center" vertical="center"/>
    </xf>
    <xf numFmtId="4" fontId="55" fillId="0" borderId="0" xfId="0" applyNumberFormat="1" applyFont="1" applyAlignment="1">
      <alignment horizontal="center" vertical="center"/>
    </xf>
    <xf numFmtId="4" fontId="0" fillId="0" borderId="0" xfId="0" applyNumberFormat="1" applyAlignment="1">
      <alignment vertical="center"/>
    </xf>
    <xf numFmtId="0" fontId="22" fillId="0" borderId="0" xfId="0" applyFont="1"/>
    <xf numFmtId="0" fontId="22"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27" fillId="0" borderId="0" xfId="0" applyFont="1" applyAlignment="1">
      <alignment horizontal="left"/>
    </xf>
    <xf numFmtId="4" fontId="26" fillId="0" borderId="0" xfId="0" applyNumberFormat="1" applyFont="1" applyBorder="1" applyAlignment="1">
      <alignment horizontal="right" vertical="center" wrapText="1"/>
    </xf>
    <xf numFmtId="10" fontId="26"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50" fillId="0" borderId="0" xfId="0" applyNumberFormat="1" applyFont="1" applyFill="1" applyBorder="1" applyAlignment="1">
      <alignment vertical="center"/>
    </xf>
    <xf numFmtId="4" fontId="51" fillId="0" borderId="0" xfId="0" applyNumberFormat="1" applyFont="1" applyFill="1" applyBorder="1" applyAlignment="1">
      <alignment horizontal="right" vertical="center"/>
    </xf>
    <xf numFmtId="4" fontId="54" fillId="0" borderId="0" xfId="0" applyNumberFormat="1" applyFont="1" applyBorder="1" applyAlignment="1">
      <alignment vertical="center"/>
    </xf>
    <xf numFmtId="4" fontId="22"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57" fillId="0" borderId="0" xfId="0" applyNumberFormat="1" applyFont="1" applyFill="1" applyBorder="1" applyAlignment="1">
      <alignment horizontal="right" vertical="center"/>
    </xf>
    <xf numFmtId="0" fontId="22" fillId="0" borderId="0" xfId="0" applyFont="1" applyFill="1" applyAlignment="1">
      <alignment vertical="center"/>
    </xf>
    <xf numFmtId="0" fontId="27" fillId="0" borderId="27" xfId="0" applyFont="1" applyFill="1" applyBorder="1" applyAlignment="1">
      <alignment vertical="center" wrapText="1"/>
    </xf>
    <xf numFmtId="4" fontId="27" fillId="0" borderId="3" xfId="0" applyNumberFormat="1" applyFont="1" applyFill="1" applyBorder="1" applyAlignment="1">
      <alignment vertical="center"/>
    </xf>
    <xf numFmtId="0" fontId="33" fillId="4" borderId="62" xfId="0" applyFont="1" applyFill="1" applyBorder="1" applyAlignment="1">
      <alignment vertical="center" wrapText="1"/>
    </xf>
    <xf numFmtId="0" fontId="33" fillId="4" borderId="44" xfId="0" applyFont="1" applyFill="1" applyBorder="1" applyAlignment="1">
      <alignment vertical="center" wrapText="1"/>
    </xf>
    <xf numFmtId="0" fontId="42" fillId="4" borderId="7" xfId="0" applyFont="1" applyFill="1" applyBorder="1" applyAlignment="1">
      <alignment horizontal="center" vertical="center" wrapText="1"/>
    </xf>
    <xf numFmtId="0" fontId="42" fillId="4" borderId="7" xfId="0" applyFont="1" applyFill="1" applyBorder="1" applyAlignment="1">
      <alignment horizontal="left" vertical="center" wrapText="1"/>
    </xf>
    <xf numFmtId="0" fontId="42" fillId="4" borderId="8" xfId="0" applyFont="1" applyFill="1" applyBorder="1" applyAlignment="1">
      <alignment horizontal="center" vertical="center" wrapText="1"/>
    </xf>
    <xf numFmtId="0" fontId="42" fillId="4" borderId="31" xfId="0" applyFont="1" applyFill="1" applyBorder="1" applyAlignment="1">
      <alignment horizontal="center" vertical="center" wrapText="1"/>
    </xf>
    <xf numFmtId="0" fontId="42" fillId="4" borderId="29" xfId="0" applyFont="1" applyFill="1" applyBorder="1" applyAlignment="1">
      <alignment horizontal="center" vertical="center" wrapText="1"/>
    </xf>
    <xf numFmtId="0" fontId="42" fillId="4" borderId="19" xfId="0" applyFont="1" applyFill="1" applyBorder="1" applyAlignment="1">
      <alignment horizontal="center" vertical="center" wrapText="1"/>
    </xf>
    <xf numFmtId="4" fontId="27" fillId="2" borderId="30" xfId="0" applyNumberFormat="1" applyFont="1" applyFill="1" applyBorder="1" applyAlignment="1">
      <alignment horizontal="right" vertical="center"/>
    </xf>
    <xf numFmtId="4" fontId="27" fillId="2" borderId="27" xfId="0" applyNumberFormat="1" applyFont="1" applyFill="1" applyBorder="1" applyAlignment="1">
      <alignment horizontal="right" vertical="center"/>
    </xf>
    <xf numFmtId="4" fontId="27" fillId="2" borderId="55" xfId="0" applyNumberFormat="1" applyFont="1" applyFill="1" applyBorder="1" applyAlignment="1">
      <alignment horizontal="right" vertical="center"/>
    </xf>
    <xf numFmtId="0" fontId="27" fillId="0" borderId="0" xfId="0" applyFont="1" applyFill="1" applyBorder="1" applyAlignment="1">
      <alignment vertical="center" wrapText="1"/>
    </xf>
    <xf numFmtId="4" fontId="27" fillId="2" borderId="14" xfId="0" applyNumberFormat="1" applyFont="1" applyFill="1" applyBorder="1" applyAlignment="1">
      <alignment horizontal="right" vertical="center"/>
    </xf>
    <xf numFmtId="4" fontId="22" fillId="4" borderId="64" xfId="0" applyNumberFormat="1" applyFont="1" applyFill="1" applyBorder="1" applyAlignment="1">
      <alignment horizontal="right" vertical="center"/>
    </xf>
    <xf numFmtId="4" fontId="22" fillId="4" borderId="68" xfId="0" applyNumberFormat="1" applyFont="1" applyFill="1" applyBorder="1" applyAlignment="1">
      <alignment horizontal="right" vertical="center"/>
    </xf>
    <xf numFmtId="4" fontId="22" fillId="4" borderId="69" xfId="0" applyNumberFormat="1" applyFont="1" applyFill="1" applyBorder="1" applyAlignment="1">
      <alignment horizontal="right" vertical="center"/>
    </xf>
    <xf numFmtId="4" fontId="22" fillId="4" borderId="63" xfId="0" applyNumberFormat="1" applyFont="1" applyFill="1" applyBorder="1" applyAlignment="1">
      <alignment horizontal="right" vertical="center"/>
    </xf>
    <xf numFmtId="10" fontId="31" fillId="4" borderId="68" xfId="0" applyNumberFormat="1" applyFont="1" applyFill="1" applyBorder="1" applyAlignment="1">
      <alignment horizontal="center" vertical="center" wrapText="1"/>
    </xf>
    <xf numFmtId="0" fontId="22" fillId="0" borderId="4" xfId="0" applyFont="1" applyBorder="1" applyAlignment="1">
      <alignment horizontal="center" vertical="center"/>
    </xf>
    <xf numFmtId="0" fontId="50" fillId="0" borderId="15" xfId="0" applyFont="1" applyFill="1" applyBorder="1" applyAlignment="1">
      <alignment horizontal="right" vertical="center" wrapText="1"/>
    </xf>
    <xf numFmtId="0" fontId="27" fillId="0" borderId="1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54"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42" xfId="0" applyFont="1" applyFill="1" applyBorder="1" applyAlignment="1">
      <alignment horizontal="center" vertical="center"/>
    </xf>
    <xf numFmtId="4" fontId="50" fillId="0" borderId="11" xfId="0" applyNumberFormat="1" applyFont="1" applyFill="1" applyBorder="1" applyAlignment="1">
      <alignment vertical="center"/>
    </xf>
    <xf numFmtId="4" fontId="27" fillId="0" borderId="4" xfId="0" applyNumberFormat="1" applyFont="1" applyFill="1" applyBorder="1" applyAlignment="1">
      <alignment horizontal="center" vertical="center" wrapText="1"/>
    </xf>
    <xf numFmtId="4" fontId="27" fillId="0" borderId="42" xfId="0" applyNumberFormat="1" applyFont="1" applyFill="1" applyBorder="1" applyAlignment="1">
      <alignment horizontal="center" vertical="center" wrapText="1"/>
    </xf>
    <xf numFmtId="0" fontId="22" fillId="0" borderId="14" xfId="0" applyFont="1" applyBorder="1" applyAlignment="1">
      <alignment horizontal="right" vertical="center" wrapText="1"/>
    </xf>
    <xf numFmtId="0" fontId="27" fillId="0" borderId="20" xfId="0" applyFont="1" applyBorder="1" applyAlignment="1">
      <alignment horizontal="center" vertical="center"/>
    </xf>
    <xf numFmtId="0" fontId="27" fillId="0" borderId="30" xfId="0" applyFont="1" applyBorder="1" applyAlignment="1">
      <alignment horizontal="center" vertical="center"/>
    </xf>
    <xf numFmtId="4" fontId="54" fillId="0" borderId="27" xfId="0" applyNumberFormat="1" applyFont="1" applyFill="1" applyBorder="1" applyAlignment="1">
      <alignment vertical="center"/>
    </xf>
    <xf numFmtId="4" fontId="22" fillId="0" borderId="2" xfId="0" applyNumberFormat="1" applyFont="1" applyFill="1" applyBorder="1" applyAlignment="1">
      <alignment vertical="center"/>
    </xf>
    <xf numFmtId="0" fontId="60" fillId="0" borderId="0" xfId="0" applyFont="1" applyBorder="1" applyAlignment="1">
      <alignment horizontal="center" vertical="center"/>
    </xf>
    <xf numFmtId="0" fontId="0" fillId="0" borderId="0" xfId="0" applyBorder="1" applyAlignment="1">
      <alignment horizontal="left" vertical="center" wrapText="1"/>
    </xf>
    <xf numFmtId="4" fontId="26" fillId="0" borderId="0" xfId="0" applyNumberFormat="1" applyFont="1" applyFill="1" applyBorder="1" applyAlignment="1">
      <alignment horizontal="right" vertical="center" wrapText="1"/>
    </xf>
    <xf numFmtId="4" fontId="34" fillId="0" borderId="0" xfId="0" applyNumberFormat="1" applyFont="1" applyFill="1" applyBorder="1" applyAlignment="1">
      <alignment horizontal="center" vertical="center"/>
    </xf>
    <xf numFmtId="4" fontId="34" fillId="0" borderId="0" xfId="0" applyNumberFormat="1" applyFont="1" applyBorder="1" applyAlignment="1">
      <alignment vertical="center"/>
    </xf>
    <xf numFmtId="4" fontId="34" fillId="0" borderId="0" xfId="0" applyNumberFormat="1" applyFont="1" applyBorder="1" applyAlignment="1">
      <alignment horizontal="right" vertical="center" wrapText="1"/>
    </xf>
    <xf numFmtId="4" fontId="0" fillId="0" borderId="0" xfId="0" applyNumberFormat="1" applyFill="1"/>
    <xf numFmtId="4" fontId="27" fillId="0" borderId="52" xfId="0" applyNumberFormat="1" applyFont="1" applyFill="1" applyBorder="1" applyAlignment="1">
      <alignment vertical="center"/>
    </xf>
    <xf numFmtId="4" fontId="48" fillId="0" borderId="22" xfId="0" applyNumberFormat="1" applyFont="1" applyFill="1" applyBorder="1" applyAlignment="1">
      <alignment horizontal="right" vertical="center" wrapText="1"/>
    </xf>
    <xf numFmtId="4" fontId="27" fillId="0" borderId="51" xfId="0" applyNumberFormat="1" applyFont="1" applyFill="1" applyBorder="1" applyAlignment="1">
      <alignment vertical="center"/>
    </xf>
    <xf numFmtId="10" fontId="27" fillId="0" borderId="52" xfId="0" applyNumberFormat="1" applyFont="1" applyFill="1" applyBorder="1" applyAlignment="1">
      <alignment horizontal="center" vertical="center"/>
    </xf>
    <xf numFmtId="0" fontId="27" fillId="0" borderId="52" xfId="0" applyFont="1" applyFill="1" applyBorder="1" applyAlignment="1">
      <alignment vertical="center" wrapText="1"/>
    </xf>
    <xf numFmtId="4" fontId="27" fillId="0" borderId="14" xfId="0" applyNumberFormat="1" applyFont="1" applyFill="1" applyBorder="1" applyAlignment="1">
      <alignment vertical="center" wrapText="1"/>
    </xf>
    <xf numFmtId="0" fontId="58" fillId="0" borderId="0" xfId="0" applyFont="1" applyFill="1"/>
    <xf numFmtId="0" fontId="61" fillId="0" borderId="0" xfId="0" applyFont="1" applyFill="1" applyBorder="1" applyAlignment="1"/>
    <xf numFmtId="10" fontId="27" fillId="0" borderId="30" xfId="0" applyNumberFormat="1" applyFont="1" applyFill="1" applyBorder="1" applyAlignment="1">
      <alignment horizontal="center" vertical="center"/>
    </xf>
    <xf numFmtId="4" fontId="30" fillId="0" borderId="1" xfId="0" applyNumberFormat="1" applyFont="1" applyFill="1" applyBorder="1" applyAlignment="1">
      <alignment horizontal="right" vertical="center"/>
    </xf>
    <xf numFmtId="4" fontId="30" fillId="0" borderId="3" xfId="0" applyNumberFormat="1" applyFont="1" applyFill="1" applyBorder="1" applyAlignment="1">
      <alignment horizontal="right" vertical="center"/>
    </xf>
    <xf numFmtId="0" fontId="22" fillId="3" borderId="69" xfId="0" applyFont="1" applyFill="1" applyBorder="1" applyAlignment="1">
      <alignment horizontal="center" vertical="center"/>
    </xf>
    <xf numFmtId="0" fontId="22" fillId="3" borderId="65" xfId="0" applyFont="1" applyFill="1" applyBorder="1" applyAlignment="1">
      <alignment vertical="center" wrapText="1"/>
    </xf>
    <xf numFmtId="0" fontId="22" fillId="3" borderId="65" xfId="0" applyFont="1" applyFill="1" applyBorder="1" applyAlignment="1">
      <alignment horizontal="left" vertical="center" wrapText="1"/>
    </xf>
    <xf numFmtId="4" fontId="22" fillId="3" borderId="70" xfId="0" applyNumberFormat="1" applyFont="1" applyFill="1" applyBorder="1" applyAlignment="1">
      <alignment horizontal="right" vertical="center"/>
    </xf>
    <xf numFmtId="4" fontId="31" fillId="3" borderId="65" xfId="0" applyNumberFormat="1" applyFont="1" applyFill="1" applyBorder="1" applyAlignment="1">
      <alignment horizontal="left" vertical="center"/>
    </xf>
    <xf numFmtId="4" fontId="22" fillId="3" borderId="68" xfId="0" applyNumberFormat="1" applyFont="1" applyFill="1" applyBorder="1" applyAlignment="1">
      <alignment horizontal="right" vertical="center"/>
    </xf>
    <xf numFmtId="4" fontId="22" fillId="3" borderId="69" xfId="0" applyNumberFormat="1" applyFont="1" applyFill="1" applyBorder="1" applyAlignment="1">
      <alignment horizontal="right" vertical="center"/>
    </xf>
    <xf numFmtId="4" fontId="22" fillId="3" borderId="63" xfId="0" applyNumberFormat="1" applyFont="1" applyFill="1" applyBorder="1" applyAlignment="1">
      <alignment horizontal="right" vertical="center"/>
    </xf>
    <xf numFmtId="10" fontId="22" fillId="3" borderId="68" xfId="0" applyNumberFormat="1" applyFont="1" applyFill="1" applyBorder="1" applyAlignment="1">
      <alignment horizontal="center" vertical="center"/>
    </xf>
    <xf numFmtId="4" fontId="51" fillId="0" borderId="14" xfId="0" applyNumberFormat="1" applyFont="1" applyFill="1" applyBorder="1" applyAlignment="1">
      <alignment horizontal="right" vertical="center"/>
    </xf>
    <xf numFmtId="4" fontId="27" fillId="0" borderId="42" xfId="0" applyNumberFormat="1" applyFont="1" applyFill="1" applyBorder="1" applyAlignment="1">
      <alignment vertical="center"/>
    </xf>
    <xf numFmtId="0" fontId="0" fillId="0" borderId="1" xfId="0" applyBorder="1" applyAlignment="1">
      <alignment horizontal="left" vertical="center" wrapText="1"/>
    </xf>
    <xf numFmtId="0" fontId="66" fillId="0" borderId="0" xfId="0" applyFont="1"/>
    <xf numFmtId="0" fontId="66" fillId="0" borderId="0" xfId="0" applyFont="1" applyAlignment="1">
      <alignment horizontal="right"/>
    </xf>
    <xf numFmtId="0" fontId="67" fillId="5" borderId="11" xfId="0" applyFont="1" applyFill="1" applyBorder="1" applyAlignment="1">
      <alignment horizontal="left" vertical="center" wrapText="1"/>
    </xf>
    <xf numFmtId="0" fontId="67" fillId="5" borderId="5" xfId="0" applyFont="1" applyFill="1" applyBorder="1" applyAlignment="1">
      <alignment horizontal="left" vertical="center" wrapText="1"/>
    </xf>
    <xf numFmtId="0" fontId="67" fillId="5" borderId="4" xfId="0" applyFont="1" applyFill="1" applyBorder="1" applyAlignment="1">
      <alignment horizontal="left" vertical="center" wrapText="1"/>
    </xf>
    <xf numFmtId="4" fontId="69" fillId="4" borderId="56" xfId="0" applyNumberFormat="1" applyFont="1" applyFill="1" applyBorder="1" applyAlignment="1">
      <alignment horizontal="right" vertical="center"/>
    </xf>
    <xf numFmtId="4" fontId="69" fillId="5" borderId="73" xfId="0" applyNumberFormat="1" applyFont="1" applyFill="1" applyBorder="1" applyAlignment="1">
      <alignment horizontal="right" vertical="center"/>
    </xf>
    <xf numFmtId="4" fontId="72" fillId="8" borderId="74" xfId="0" applyNumberFormat="1" applyFont="1" applyFill="1" applyBorder="1" applyAlignment="1">
      <alignment horizontal="right" vertical="center"/>
    </xf>
    <xf numFmtId="4" fontId="69" fillId="5" borderId="60" xfId="0" applyNumberFormat="1" applyFont="1" applyFill="1" applyBorder="1" applyAlignment="1">
      <alignment horizontal="right" vertical="center"/>
    </xf>
    <xf numFmtId="4" fontId="69" fillId="5" borderId="61" xfId="0" applyNumberFormat="1" applyFont="1" applyFill="1" applyBorder="1" applyAlignment="1">
      <alignment horizontal="right" vertical="center"/>
    </xf>
    <xf numFmtId="10" fontId="70" fillId="5" borderId="18" xfId="0" applyNumberFormat="1" applyFont="1" applyFill="1" applyBorder="1" applyAlignment="1">
      <alignment horizontal="center" vertical="center"/>
    </xf>
    <xf numFmtId="0" fontId="0" fillId="0" borderId="75" xfId="0" applyFill="1" applyBorder="1" applyAlignment="1">
      <alignment vertical="center"/>
    </xf>
    <xf numFmtId="10" fontId="73" fillId="0" borderId="0" xfId="0" applyNumberFormat="1" applyFont="1" applyFill="1" applyBorder="1" applyAlignment="1">
      <alignment horizontal="center" vertical="center"/>
    </xf>
    <xf numFmtId="0" fontId="0" fillId="0" borderId="0" xfId="0" applyFill="1" applyBorder="1"/>
    <xf numFmtId="0" fontId="58" fillId="0" borderId="0" xfId="0" applyFont="1" applyFill="1" applyBorder="1" applyAlignment="1">
      <alignment vertical="center"/>
    </xf>
    <xf numFmtId="0" fontId="73" fillId="0" borderId="0" xfId="0" applyFont="1" applyFill="1" applyBorder="1" applyAlignment="1">
      <alignment horizontal="left" vertical="center" wrapText="1"/>
    </xf>
    <xf numFmtId="4" fontId="73" fillId="0" borderId="0" xfId="0" applyNumberFormat="1" applyFont="1" applyFill="1" applyBorder="1" applyAlignment="1">
      <alignment horizontal="right" vertical="center"/>
    </xf>
    <xf numFmtId="0" fontId="74" fillId="0" borderId="0" xfId="0" applyFont="1" applyFill="1" applyBorder="1" applyAlignment="1">
      <alignment horizontal="left" vertical="center" wrapText="1"/>
    </xf>
    <xf numFmtId="4" fontId="74" fillId="0" borderId="0" xfId="0" applyNumberFormat="1" applyFont="1" applyFill="1" applyBorder="1" applyAlignment="1">
      <alignment horizontal="right" vertical="center"/>
    </xf>
    <xf numFmtId="4" fontId="66" fillId="0" borderId="0" xfId="0" applyNumberFormat="1" applyFont="1" applyFill="1" applyBorder="1" applyAlignment="1">
      <alignment horizontal="right" vertical="center"/>
    </xf>
    <xf numFmtId="10" fontId="74" fillId="0" borderId="0" xfId="0" applyNumberFormat="1" applyFont="1" applyFill="1" applyBorder="1" applyAlignment="1">
      <alignment horizontal="center" vertical="center"/>
    </xf>
    <xf numFmtId="0" fontId="66" fillId="0" borderId="0" xfId="0" applyFont="1" applyFill="1" applyBorder="1" applyAlignment="1">
      <alignment horizontal="right"/>
    </xf>
    <xf numFmtId="4" fontId="71" fillId="0" borderId="2" xfId="0" applyNumberFormat="1" applyFont="1" applyFill="1" applyBorder="1" applyAlignment="1">
      <alignment horizontal="right" vertical="center"/>
    </xf>
    <xf numFmtId="4" fontId="72" fillId="0" borderId="2" xfId="0" applyNumberFormat="1" applyFont="1" applyFill="1" applyBorder="1" applyAlignment="1">
      <alignment horizontal="right" vertical="center"/>
    </xf>
    <xf numFmtId="4" fontId="69" fillId="8" borderId="2" xfId="0" applyNumberFormat="1" applyFont="1" applyFill="1" applyBorder="1" applyAlignment="1">
      <alignment horizontal="right" vertical="center"/>
    </xf>
    <xf numFmtId="0" fontId="70" fillId="0" borderId="0" xfId="0" applyFont="1"/>
    <xf numFmtId="10" fontId="70" fillId="0" borderId="0" xfId="0" applyNumberFormat="1" applyFont="1"/>
    <xf numFmtId="0" fontId="70" fillId="0" borderId="1" xfId="0" applyFont="1" applyBorder="1" applyAlignment="1">
      <alignment horizontal="center" vertical="top"/>
    </xf>
    <xf numFmtId="0" fontId="69" fillId="3" borderId="14" xfId="0" applyFont="1" applyFill="1" applyBorder="1" applyAlignment="1">
      <alignment horizontal="left" vertical="center" wrapText="1"/>
    </xf>
    <xf numFmtId="4" fontId="69" fillId="3" borderId="1" xfId="0" applyNumberFormat="1" applyFont="1" applyFill="1" applyBorder="1" applyAlignment="1">
      <alignment horizontal="right" vertical="center"/>
    </xf>
    <xf numFmtId="4" fontId="30" fillId="0" borderId="18" xfId="0" applyNumberFormat="1" applyFont="1" applyFill="1" applyBorder="1" applyAlignment="1">
      <alignment horizontal="right" vertical="center" wrapText="1"/>
    </xf>
    <xf numFmtId="4" fontId="30" fillId="2" borderId="17" xfId="0" applyNumberFormat="1" applyFont="1" applyFill="1" applyBorder="1" applyAlignment="1">
      <alignment vertical="center" wrapText="1"/>
    </xf>
    <xf numFmtId="0" fontId="27" fillId="0" borderId="17" xfId="0" applyFont="1" applyBorder="1" applyAlignment="1">
      <alignment vertical="center" wrapText="1"/>
    </xf>
    <xf numFmtId="4" fontId="30" fillId="0" borderId="62" xfId="0" applyNumberFormat="1" applyFont="1" applyFill="1" applyBorder="1" applyAlignment="1">
      <alignment horizontal="right" vertical="center"/>
    </xf>
    <xf numFmtId="4" fontId="48" fillId="0" borderId="17" xfId="0" applyNumberFormat="1" applyFont="1" applyFill="1" applyBorder="1" applyAlignment="1">
      <alignment vertical="center" wrapText="1"/>
    </xf>
    <xf numFmtId="4" fontId="22" fillId="6" borderId="68" xfId="0" applyNumberFormat="1" applyFont="1" applyFill="1" applyBorder="1" applyAlignment="1">
      <alignment horizontal="right" vertical="center"/>
    </xf>
    <xf numFmtId="4" fontId="0" fillId="0" borderId="0" xfId="0" applyNumberFormat="1" applyFill="1" applyAlignment="1">
      <alignment horizontal="center" vertical="center"/>
    </xf>
    <xf numFmtId="4" fontId="22" fillId="0" borderId="0" xfId="0" applyNumberFormat="1" applyFont="1" applyFill="1" applyAlignment="1">
      <alignment vertical="center"/>
    </xf>
    <xf numFmtId="4" fontId="69" fillId="4" borderId="15" xfId="0" applyNumberFormat="1" applyFont="1" applyFill="1" applyBorder="1" applyAlignment="1">
      <alignment horizontal="right" vertical="center"/>
    </xf>
    <xf numFmtId="0" fontId="68" fillId="5" borderId="31" xfId="0" applyFont="1" applyFill="1" applyBorder="1" applyAlignment="1">
      <alignment horizontal="center" vertical="center" wrapText="1"/>
    </xf>
    <xf numFmtId="0" fontId="68" fillId="5" borderId="19" xfId="0" applyFont="1" applyFill="1" applyBorder="1" applyAlignment="1">
      <alignment horizontal="center" vertical="center" wrapText="1"/>
    </xf>
    <xf numFmtId="0" fontId="68" fillId="5" borderId="7" xfId="0" applyFont="1" applyFill="1" applyBorder="1" applyAlignment="1">
      <alignment horizontal="center" vertical="center" wrapText="1"/>
    </xf>
    <xf numFmtId="0" fontId="68" fillId="5" borderId="8" xfId="0" applyFont="1" applyFill="1" applyBorder="1" applyAlignment="1">
      <alignment horizontal="center" vertical="center" wrapText="1"/>
    </xf>
    <xf numFmtId="4" fontId="70" fillId="0" borderId="24" xfId="0" applyNumberFormat="1" applyFont="1" applyBorder="1" applyAlignment="1">
      <alignment horizontal="center" vertical="center"/>
    </xf>
    <xf numFmtId="10" fontId="70" fillId="0" borderId="24" xfId="0" applyNumberFormat="1" applyFont="1" applyFill="1" applyBorder="1" applyAlignment="1">
      <alignment horizontal="center" vertical="center"/>
    </xf>
    <xf numFmtId="0" fontId="71" fillId="0" borderId="16" xfId="0" applyFont="1" applyFill="1" applyBorder="1" applyAlignment="1">
      <alignment horizontal="left" vertical="center" wrapText="1"/>
    </xf>
    <xf numFmtId="4" fontId="70" fillId="0" borderId="59" xfId="0" applyNumberFormat="1" applyFont="1" applyBorder="1" applyAlignment="1">
      <alignment horizontal="right" vertical="center"/>
    </xf>
    <xf numFmtId="4" fontId="70" fillId="0" borderId="12" xfId="0" applyNumberFormat="1" applyFont="1" applyBorder="1" applyAlignment="1">
      <alignment horizontal="right" vertical="center"/>
    </xf>
    <xf numFmtId="4" fontId="70" fillId="0" borderId="10" xfId="0" applyNumberFormat="1" applyFont="1" applyBorder="1" applyAlignment="1">
      <alignment horizontal="right" vertical="center"/>
    </xf>
    <xf numFmtId="4" fontId="70" fillId="0" borderId="0" xfId="0" applyNumberFormat="1" applyFont="1" applyFill="1" applyBorder="1" applyAlignment="1">
      <alignment horizontal="left" vertical="center" wrapText="1"/>
    </xf>
    <xf numFmtId="0" fontId="69" fillId="0" borderId="0" xfId="0" applyFont="1" applyFill="1" applyBorder="1" applyAlignment="1">
      <alignment horizontal="left" vertical="center" wrapText="1"/>
    </xf>
    <xf numFmtId="4" fontId="69" fillId="0" borderId="0" xfId="0" applyNumberFormat="1" applyFont="1" applyFill="1" applyBorder="1" applyAlignment="1">
      <alignment horizontal="right" vertical="center"/>
    </xf>
    <xf numFmtId="4" fontId="70" fillId="0" borderId="9" xfId="0" applyNumberFormat="1" applyFont="1" applyBorder="1" applyAlignment="1">
      <alignment horizontal="center" vertical="center"/>
    </xf>
    <xf numFmtId="4" fontId="72" fillId="3" borderId="11" xfId="0" applyNumberFormat="1" applyFont="1" applyFill="1" applyBorder="1" applyAlignment="1">
      <alignment horizontal="right" vertical="center"/>
    </xf>
    <xf numFmtId="4" fontId="69" fillId="4" borderId="11" xfId="0" applyNumberFormat="1" applyFont="1" applyFill="1" applyBorder="1" applyAlignment="1">
      <alignment horizontal="right" vertical="center"/>
    </xf>
    <xf numFmtId="0" fontId="68" fillId="5" borderId="22" xfId="0" applyFont="1" applyFill="1" applyBorder="1" applyAlignment="1">
      <alignment horizontal="center" vertical="center" wrapText="1"/>
    </xf>
    <xf numFmtId="4" fontId="69" fillId="4" borderId="72" xfId="0" applyNumberFormat="1" applyFont="1" applyFill="1" applyBorder="1" applyAlignment="1">
      <alignment horizontal="right" vertical="center"/>
    </xf>
    <xf numFmtId="4" fontId="75" fillId="0" borderId="4" xfId="0" applyNumberFormat="1" applyFont="1" applyFill="1" applyBorder="1" applyAlignment="1">
      <alignment horizontal="right" vertical="center"/>
    </xf>
    <xf numFmtId="0" fontId="70" fillId="0" borderId="1" xfId="0" applyFont="1" applyFill="1" applyBorder="1" applyAlignment="1">
      <alignment horizontal="center" vertical="top" wrapText="1"/>
    </xf>
    <xf numFmtId="0" fontId="39" fillId="0" borderId="0" xfId="0" applyFont="1" applyFill="1"/>
    <xf numFmtId="0" fontId="69" fillId="0" borderId="0" xfId="0" applyFont="1"/>
    <xf numFmtId="0" fontId="69" fillId="0" borderId="0" xfId="0" applyFont="1" applyFill="1" applyBorder="1" applyAlignment="1">
      <alignment vertical="center"/>
    </xf>
    <xf numFmtId="4" fontId="72" fillId="8" borderId="72" xfId="0" applyNumberFormat="1" applyFont="1" applyFill="1" applyBorder="1" applyAlignment="1">
      <alignment horizontal="right" vertical="center"/>
    </xf>
    <xf numFmtId="4" fontId="76" fillId="0" borderId="2" xfId="0" applyNumberFormat="1" applyFont="1" applyFill="1" applyBorder="1" applyAlignment="1">
      <alignment horizontal="right" vertical="center"/>
    </xf>
    <xf numFmtId="4" fontId="69" fillId="0" borderId="2" xfId="0" applyNumberFormat="1" applyFont="1" applyFill="1" applyBorder="1" applyAlignment="1">
      <alignment horizontal="right" vertical="center"/>
    </xf>
    <xf numFmtId="0" fontId="69" fillId="4" borderId="13" xfId="0" applyFont="1" applyFill="1" applyBorder="1" applyAlignment="1">
      <alignment horizontal="left" vertical="center" wrapText="1"/>
    </xf>
    <xf numFmtId="4" fontId="69" fillId="4" borderId="59" xfId="0" applyNumberFormat="1" applyFont="1" applyFill="1" applyBorder="1" applyAlignment="1">
      <alignment horizontal="right" vertical="center"/>
    </xf>
    <xf numFmtId="4" fontId="69" fillId="4" borderId="71" xfId="0" applyNumberFormat="1" applyFont="1" applyFill="1" applyBorder="1" applyAlignment="1">
      <alignment horizontal="right" vertical="center"/>
    </xf>
    <xf numFmtId="4" fontId="69" fillId="4" borderId="10" xfId="0" applyNumberFormat="1" applyFont="1" applyFill="1" applyBorder="1" applyAlignment="1">
      <alignment horizontal="right" vertical="center"/>
    </xf>
    <xf numFmtId="4" fontId="69" fillId="4" borderId="9" xfId="0" applyNumberFormat="1" applyFont="1" applyFill="1" applyBorder="1" applyAlignment="1">
      <alignment horizontal="right" vertical="center"/>
    </xf>
    <xf numFmtId="165" fontId="69" fillId="4" borderId="18" xfId="0" applyNumberFormat="1" applyFont="1" applyFill="1" applyBorder="1" applyAlignment="1">
      <alignment horizontal="center" vertical="center"/>
    </xf>
    <xf numFmtId="165" fontId="69" fillId="4" borderId="24" xfId="0" applyNumberFormat="1" applyFont="1" applyFill="1" applyBorder="1" applyAlignment="1">
      <alignment horizontal="center" vertical="center"/>
    </xf>
    <xf numFmtId="0" fontId="72" fillId="0" borderId="14" xfId="0" applyFont="1" applyFill="1" applyBorder="1" applyAlignment="1">
      <alignment horizontal="left" vertical="center" wrapText="1"/>
    </xf>
    <xf numFmtId="4" fontId="72" fillId="0" borderId="30" xfId="0" applyNumberFormat="1" applyFont="1" applyFill="1" applyBorder="1" applyAlignment="1">
      <alignment horizontal="right" vertical="center"/>
    </xf>
    <xf numFmtId="4" fontId="72" fillId="0" borderId="55" xfId="0" applyNumberFormat="1" applyFont="1" applyFill="1" applyBorder="1" applyAlignment="1">
      <alignment horizontal="right" vertical="center"/>
    </xf>
    <xf numFmtId="4" fontId="72" fillId="0" borderId="1" xfId="0" applyNumberFormat="1" applyFont="1" applyFill="1" applyBorder="1" applyAlignment="1">
      <alignment horizontal="right" vertical="center"/>
    </xf>
    <xf numFmtId="4" fontId="72" fillId="0" borderId="20" xfId="0" applyNumberFormat="1" applyFont="1" applyFill="1" applyBorder="1" applyAlignment="1">
      <alignment horizontal="right" vertical="center"/>
    </xf>
    <xf numFmtId="165" fontId="72" fillId="0" borderId="17" xfId="0" applyNumberFormat="1" applyFont="1" applyFill="1" applyBorder="1" applyAlignment="1">
      <alignment horizontal="center" vertical="center"/>
    </xf>
    <xf numFmtId="0" fontId="77" fillId="0" borderId="0" xfId="0" applyFont="1"/>
    <xf numFmtId="4" fontId="27" fillId="0" borderId="30" xfId="0" applyNumberFormat="1" applyFont="1" applyFill="1" applyBorder="1" applyAlignment="1">
      <alignment vertical="center" wrapText="1"/>
    </xf>
    <xf numFmtId="4" fontId="27" fillId="0" borderId="42" xfId="0" applyNumberFormat="1" applyFont="1" applyFill="1" applyBorder="1" applyAlignment="1">
      <alignment vertical="center" wrapText="1"/>
    </xf>
    <xf numFmtId="0" fontId="27" fillId="0" borderId="42" xfId="0" applyFont="1" applyFill="1" applyBorder="1" applyAlignment="1">
      <alignment vertical="center" wrapText="1"/>
    </xf>
    <xf numFmtId="0" fontId="0" fillId="0" borderId="0" xfId="0" applyFill="1" applyAlignment="1">
      <alignment horizontal="right"/>
    </xf>
    <xf numFmtId="0" fontId="27" fillId="0" borderId="0" xfId="0" applyFont="1" applyFill="1" applyAlignment="1">
      <alignment horizontal="left"/>
    </xf>
    <xf numFmtId="4" fontId="30" fillId="0" borderId="0" xfId="0" applyNumberFormat="1" applyFont="1" applyFill="1" applyBorder="1" applyAlignment="1">
      <alignment vertical="center"/>
    </xf>
    <xf numFmtId="4" fontId="30" fillId="0" borderId="27" xfId="0" applyNumberFormat="1" applyFont="1" applyFill="1" applyBorder="1" applyAlignment="1">
      <alignment horizontal="right" vertical="center"/>
    </xf>
    <xf numFmtId="4" fontId="27" fillId="0" borderId="30" xfId="0" applyNumberFormat="1" applyFont="1" applyFill="1" applyBorder="1" applyAlignment="1">
      <alignment horizontal="right" vertical="center"/>
    </xf>
    <xf numFmtId="4" fontId="27" fillId="0" borderId="2" xfId="0" applyNumberFormat="1" applyFont="1" applyFill="1" applyBorder="1" applyAlignment="1">
      <alignment horizontal="right" vertical="center"/>
    </xf>
    <xf numFmtId="4" fontId="27" fillId="0" borderId="27" xfId="0" applyNumberFormat="1" applyFont="1" applyFill="1" applyBorder="1" applyAlignment="1">
      <alignment horizontal="right" vertical="center"/>
    </xf>
    <xf numFmtId="4" fontId="77" fillId="0" borderId="0" xfId="0" applyNumberFormat="1" applyFont="1"/>
    <xf numFmtId="4" fontId="71" fillId="7" borderId="27" xfId="0" applyNumberFormat="1" applyFont="1" applyFill="1" applyBorder="1" applyAlignment="1">
      <alignment horizontal="right" vertical="center"/>
    </xf>
    <xf numFmtId="4" fontId="71" fillId="7" borderId="29" xfId="0" applyNumberFormat="1" applyFont="1" applyFill="1" applyBorder="1" applyAlignment="1">
      <alignment horizontal="right" vertical="center"/>
    </xf>
    <xf numFmtId="4" fontId="27" fillId="0" borderId="42" xfId="0" applyNumberFormat="1" applyFont="1" applyFill="1" applyBorder="1" applyAlignment="1">
      <alignment horizontal="right" vertical="center" wrapText="1"/>
    </xf>
    <xf numFmtId="0" fontId="32" fillId="4" borderId="52" xfId="0" applyFont="1" applyFill="1" applyBorder="1" applyAlignment="1">
      <alignment vertical="center" wrapText="1"/>
    </xf>
    <xf numFmtId="0" fontId="27" fillId="0" borderId="52" xfId="0" applyFont="1" applyFill="1" applyBorder="1" applyAlignment="1">
      <alignment horizontal="left" vertical="center" wrapText="1"/>
    </xf>
    <xf numFmtId="0" fontId="27" fillId="0" borderId="50"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4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45" xfId="0" applyFont="1" applyFill="1" applyBorder="1" applyAlignment="1">
      <alignment vertical="center" wrapText="1"/>
    </xf>
    <xf numFmtId="4" fontId="8" fillId="0" borderId="42" xfId="0" applyNumberFormat="1" applyFont="1" applyFill="1" applyBorder="1" applyAlignment="1">
      <alignment vertical="center"/>
    </xf>
    <xf numFmtId="10" fontId="8" fillId="0" borderId="42" xfId="0" applyNumberFormat="1" applyFont="1" applyFill="1" applyBorder="1" applyAlignment="1">
      <alignment horizontal="center" vertical="center"/>
    </xf>
    <xf numFmtId="0" fontId="8" fillId="0" borderId="1" xfId="0" applyFont="1" applyFill="1" applyBorder="1" applyAlignment="1">
      <alignment vertical="center" wrapText="1"/>
    </xf>
    <xf numFmtId="0" fontId="8" fillId="0" borderId="26" xfId="0" applyFont="1" applyFill="1" applyBorder="1" applyAlignment="1">
      <alignment vertical="center" wrapText="1"/>
    </xf>
    <xf numFmtId="4" fontId="8" fillId="0" borderId="30" xfId="0" applyNumberFormat="1" applyFont="1" applyFill="1" applyBorder="1" applyAlignment="1">
      <alignment horizontal="right" vertical="center" wrapText="1"/>
    </xf>
    <xf numFmtId="4" fontId="8" fillId="0" borderId="20" xfId="0" applyNumberFormat="1" applyFont="1" applyFill="1" applyBorder="1" applyAlignment="1">
      <alignment horizontal="right" vertical="center" wrapText="1"/>
    </xf>
    <xf numFmtId="10" fontId="8" fillId="0" borderId="52" xfId="0" applyNumberFormat="1" applyFont="1" applyFill="1" applyBorder="1" applyAlignment="1">
      <alignment vertical="center"/>
    </xf>
    <xf numFmtId="4" fontId="8" fillId="0" borderId="14" xfId="0" applyNumberFormat="1" applyFont="1" applyFill="1" applyBorder="1" applyAlignment="1">
      <alignment horizontal="right" vertical="center" wrapText="1"/>
    </xf>
    <xf numFmtId="0" fontId="8" fillId="0" borderId="26" xfId="0" applyFont="1" applyFill="1" applyBorder="1" applyAlignment="1">
      <alignment horizontal="left" vertical="center" wrapText="1"/>
    </xf>
    <xf numFmtId="10" fontId="8" fillId="0" borderId="30" xfId="0" applyNumberFormat="1" applyFont="1" applyFill="1" applyBorder="1" applyAlignment="1">
      <alignment horizontal="center" vertical="center"/>
    </xf>
    <xf numFmtId="0" fontId="8" fillId="0" borderId="2" xfId="0" applyFont="1" applyFill="1" applyBorder="1" applyAlignment="1">
      <alignment horizontal="left" vertical="center" wrapText="1"/>
    </xf>
    <xf numFmtId="4" fontId="8" fillId="0" borderId="14" xfId="0" applyNumberFormat="1" applyFont="1" applyFill="1" applyBorder="1" applyAlignment="1">
      <alignment horizontal="right" vertical="center"/>
    </xf>
    <xf numFmtId="0" fontId="8" fillId="0" borderId="30" xfId="0" applyFont="1" applyFill="1" applyBorder="1" applyAlignment="1">
      <alignment vertical="center" wrapText="1"/>
    </xf>
    <xf numFmtId="0" fontId="8" fillId="0" borderId="22" xfId="0" applyFont="1" applyFill="1" applyBorder="1" applyAlignment="1">
      <alignment horizontal="center" vertical="center"/>
    </xf>
    <xf numFmtId="0" fontId="8" fillId="0" borderId="3" xfId="0" applyFont="1" applyFill="1" applyBorder="1" applyAlignment="1">
      <alignment vertical="center"/>
    </xf>
    <xf numFmtId="0" fontId="8" fillId="0" borderId="3" xfId="0" applyFont="1" applyFill="1" applyBorder="1" applyAlignment="1">
      <alignment vertical="center" wrapText="1"/>
    </xf>
    <xf numFmtId="0" fontId="8" fillId="0" borderId="21" xfId="0" applyFont="1" applyFill="1" applyBorder="1" applyAlignment="1">
      <alignment horizontal="left" vertical="center" wrapText="1"/>
    </xf>
    <xf numFmtId="4" fontId="8" fillId="0" borderId="15" xfId="0" applyNumberFormat="1" applyFont="1" applyFill="1" applyBorder="1" applyAlignment="1">
      <alignment vertical="center"/>
    </xf>
    <xf numFmtId="0" fontId="8" fillId="0" borderId="5" xfId="0" applyFont="1" applyFill="1" applyBorder="1" applyAlignment="1">
      <alignment vertical="center" wrapText="1"/>
    </xf>
    <xf numFmtId="0" fontId="8" fillId="0" borderId="22" xfId="31" applyFont="1" applyFill="1" applyBorder="1" applyAlignment="1">
      <alignment horizontal="center" vertical="center" wrapText="1"/>
    </xf>
    <xf numFmtId="0" fontId="8" fillId="0" borderId="3" xfId="31" applyFont="1" applyFill="1" applyBorder="1" applyAlignment="1">
      <alignment vertical="center" wrapText="1"/>
    </xf>
    <xf numFmtId="4" fontId="8" fillId="0" borderId="30" xfId="0" applyNumberFormat="1" applyFont="1" applyFill="1" applyBorder="1" applyAlignment="1">
      <alignment vertical="center"/>
    </xf>
    <xf numFmtId="4" fontId="8" fillId="0" borderId="55" xfId="0" applyNumberFormat="1" applyFont="1" applyFill="1" applyBorder="1" applyAlignment="1">
      <alignment vertical="center"/>
    </xf>
    <xf numFmtId="4" fontId="8" fillId="0" borderId="14" xfId="0" applyNumberFormat="1" applyFont="1" applyFill="1" applyBorder="1" applyAlignment="1">
      <alignment vertical="center"/>
    </xf>
    <xf numFmtId="0" fontId="8" fillId="0" borderId="3" xfId="0" applyFont="1" applyBorder="1" applyAlignment="1">
      <alignment vertical="center" wrapText="1"/>
    </xf>
    <xf numFmtId="0" fontId="8" fillId="0" borderId="4" xfId="0" applyFont="1" applyFill="1" applyBorder="1" applyAlignment="1">
      <alignment horizontal="left" vertical="center" wrapText="1"/>
    </xf>
    <xf numFmtId="0" fontId="8" fillId="0" borderId="6" xfId="0" applyFont="1" applyFill="1" applyBorder="1" applyAlignment="1">
      <alignment horizontal="left" vertical="center" wrapText="1"/>
    </xf>
    <xf numFmtId="4" fontId="8" fillId="0" borderId="30"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10" fontId="8" fillId="0" borderId="52" xfId="0" applyNumberFormat="1" applyFont="1" applyFill="1" applyBorder="1" applyAlignment="1">
      <alignment horizontal="center" vertical="center"/>
    </xf>
    <xf numFmtId="4" fontId="8" fillId="0" borderId="30" xfId="0" applyNumberFormat="1" applyFont="1" applyBorder="1" applyAlignment="1">
      <alignment horizontal="right" vertical="center"/>
    </xf>
    <xf numFmtId="4" fontId="8" fillId="0" borderId="3" xfId="0" applyNumberFormat="1" applyFont="1" applyFill="1" applyBorder="1" applyAlignment="1">
      <alignment horizontal="right" vertical="center"/>
    </xf>
    <xf numFmtId="4" fontId="8" fillId="0" borderId="75" xfId="0" applyNumberFormat="1" applyFont="1" applyFill="1" applyBorder="1" applyAlignment="1">
      <alignment horizontal="right" vertical="center"/>
    </xf>
    <xf numFmtId="0" fontId="8" fillId="0" borderId="24" xfId="31" applyFont="1" applyFill="1" applyBorder="1" applyAlignment="1">
      <alignment horizontal="center" vertical="center" wrapText="1"/>
    </xf>
    <xf numFmtId="0" fontId="8" fillId="0" borderId="10" xfId="31" applyFont="1" applyFill="1" applyBorder="1" applyAlignment="1">
      <alignment vertical="center" wrapText="1"/>
    </xf>
    <xf numFmtId="0" fontId="8" fillId="0" borderId="10" xfId="0" applyFont="1" applyFill="1" applyBorder="1" applyAlignment="1">
      <alignment vertical="center" wrapText="1"/>
    </xf>
    <xf numFmtId="0" fontId="27" fillId="0" borderId="10" xfId="0" applyFont="1" applyFill="1" applyBorder="1" applyAlignment="1">
      <alignment vertical="center" wrapText="1"/>
    </xf>
    <xf numFmtId="0" fontId="8" fillId="0" borderId="10" xfId="0" applyFont="1" applyBorder="1" applyAlignment="1">
      <alignment vertical="center" wrapText="1"/>
    </xf>
    <xf numFmtId="164" fontId="34" fillId="0" borderId="10" xfId="0" applyNumberFormat="1" applyFont="1" applyFill="1" applyBorder="1" applyAlignment="1">
      <alignment vertical="center" wrapText="1"/>
    </xf>
    <xf numFmtId="4" fontId="27" fillId="0" borderId="10" xfId="0" applyNumberFormat="1" applyFont="1" applyFill="1" applyBorder="1" applyAlignment="1">
      <alignment vertical="center" wrapText="1"/>
    </xf>
    <xf numFmtId="0" fontId="27" fillId="0" borderId="25" xfId="0" applyFont="1" applyFill="1" applyBorder="1" applyAlignment="1">
      <alignment vertical="center" wrapText="1"/>
    </xf>
    <xf numFmtId="4" fontId="30" fillId="0" borderId="18" xfId="0" applyNumberFormat="1" applyFont="1" applyFill="1" applyBorder="1" applyAlignment="1">
      <alignment vertical="center" wrapText="1"/>
    </xf>
    <xf numFmtId="4" fontId="27" fillId="0" borderId="15" xfId="0" applyNumberFormat="1" applyFont="1" applyFill="1" applyBorder="1" applyAlignment="1">
      <alignment vertical="center" wrapText="1"/>
    </xf>
    <xf numFmtId="0" fontId="31" fillId="0" borderId="42" xfId="0" applyFont="1" applyFill="1" applyBorder="1" applyAlignment="1">
      <alignment vertical="center" wrapText="1"/>
    </xf>
    <xf numFmtId="0" fontId="8" fillId="3" borderId="65" xfId="0" applyFont="1" applyFill="1" applyBorder="1" applyAlignment="1">
      <alignment horizontal="left" vertical="center" wrapText="1"/>
    </xf>
    <xf numFmtId="0" fontId="8" fillId="3" borderId="65" xfId="0" applyFont="1" applyFill="1" applyBorder="1" applyAlignment="1">
      <alignment horizontal="left" vertical="center"/>
    </xf>
    <xf numFmtId="0" fontId="8" fillId="3" borderId="65" xfId="0" applyFont="1" applyFill="1" applyBorder="1" applyAlignment="1">
      <alignment horizontal="center" vertical="center"/>
    </xf>
    <xf numFmtId="0" fontId="8" fillId="3" borderId="67" xfId="0" applyFont="1" applyFill="1" applyBorder="1" applyAlignment="1">
      <alignment horizontal="center" vertical="center"/>
    </xf>
    <xf numFmtId="0" fontId="8" fillId="3" borderId="68" xfId="0" applyFont="1" applyFill="1" applyBorder="1" applyAlignment="1">
      <alignment horizontal="center" vertical="center"/>
    </xf>
    <xf numFmtId="0" fontId="8" fillId="0" borderId="42" xfId="0" applyFont="1" applyBorder="1" applyAlignment="1">
      <alignment horizontal="center" vertical="center"/>
    </xf>
    <xf numFmtId="0" fontId="8" fillId="0" borderId="50" xfId="0" applyFont="1" applyBorder="1" applyAlignment="1">
      <alignment horizontal="center" vertical="center"/>
    </xf>
    <xf numFmtId="0" fontId="8" fillId="0" borderId="59" xfId="0" applyFont="1" applyBorder="1" applyAlignment="1">
      <alignment horizontal="center" vertical="center"/>
    </xf>
    <xf numFmtId="0" fontId="8" fillId="0" borderId="31" xfId="0" applyFont="1" applyBorder="1" applyAlignment="1">
      <alignment horizontal="center" vertical="center"/>
    </xf>
    <xf numFmtId="4" fontId="8" fillId="0" borderId="0" xfId="0" applyNumberFormat="1" applyFont="1" applyFill="1" applyBorder="1" applyAlignment="1">
      <alignment horizontal="center" vertical="center"/>
    </xf>
    <xf numFmtId="0" fontId="8" fillId="2" borderId="1" xfId="0" applyFont="1" applyFill="1" applyBorder="1" applyAlignment="1">
      <alignment vertical="center" wrapText="1"/>
    </xf>
    <xf numFmtId="4" fontId="8" fillId="0" borderId="1" xfId="0" applyNumberFormat="1" applyFont="1" applyFill="1" applyBorder="1" applyAlignment="1">
      <alignment vertical="center"/>
    </xf>
    <xf numFmtId="0" fontId="27" fillId="0" borderId="26" xfId="32" applyFont="1" applyBorder="1" applyAlignment="1">
      <alignment vertical="center" wrapText="1"/>
    </xf>
    <xf numFmtId="4" fontId="8" fillId="2" borderId="30" xfId="0" applyNumberFormat="1" applyFont="1" applyFill="1" applyBorder="1" applyAlignment="1">
      <alignment vertical="center"/>
    </xf>
    <xf numFmtId="4" fontId="8" fillId="0" borderId="26" xfId="0" applyNumberFormat="1" applyFont="1" applyBorder="1" applyAlignment="1">
      <alignment vertical="center"/>
    </xf>
    <xf numFmtId="10" fontId="8" fillId="0" borderId="30" xfId="0" applyNumberFormat="1" applyFont="1" applyBorder="1" applyAlignment="1">
      <alignment vertical="center"/>
    </xf>
    <xf numFmtId="0" fontId="8" fillId="2" borderId="1" xfId="0" applyFont="1" applyFill="1" applyBorder="1" applyAlignment="1">
      <alignment horizontal="left" vertical="center" wrapText="1"/>
    </xf>
    <xf numFmtId="4" fontId="8" fillId="2" borderId="2" xfId="0" applyNumberFormat="1" applyFont="1" applyFill="1" applyBorder="1" applyAlignment="1">
      <alignment horizontal="right" vertical="center"/>
    </xf>
    <xf numFmtId="10" fontId="8" fillId="0" borderId="30" xfId="0" applyNumberFormat="1" applyFont="1" applyBorder="1" applyAlignment="1">
      <alignment horizontal="center" vertical="center"/>
    </xf>
    <xf numFmtId="0" fontId="8" fillId="2" borderId="2" xfId="0" applyFont="1" applyFill="1" applyBorder="1" applyAlignment="1">
      <alignment horizontal="left" vertical="center" wrapText="1"/>
    </xf>
    <xf numFmtId="0" fontId="8" fillId="2" borderId="49" xfId="0" applyFont="1" applyFill="1" applyBorder="1" applyAlignment="1">
      <alignment horizontal="left" vertical="center" wrapText="1"/>
    </xf>
    <xf numFmtId="0" fontId="8" fillId="2" borderId="23" xfId="0" applyFont="1" applyFill="1" applyBorder="1" applyAlignment="1">
      <alignment horizontal="left" vertical="center" wrapText="1"/>
    </xf>
    <xf numFmtId="4" fontId="8" fillId="0" borderId="26" xfId="0" applyNumberFormat="1" applyFont="1" applyFill="1" applyBorder="1" applyAlignment="1">
      <alignment horizontal="right" vertical="center"/>
    </xf>
    <xf numFmtId="0" fontId="8" fillId="4" borderId="64" xfId="0" applyFont="1" applyFill="1" applyBorder="1" applyAlignment="1">
      <alignment horizontal="center" vertical="center"/>
    </xf>
    <xf numFmtId="0" fontId="8" fillId="4" borderId="65" xfId="0" applyFont="1" applyFill="1" applyBorder="1" applyAlignment="1">
      <alignment horizontal="center" vertical="center"/>
    </xf>
    <xf numFmtId="0" fontId="8" fillId="4" borderId="67" xfId="0" applyFont="1" applyFill="1" applyBorder="1" applyAlignment="1">
      <alignment horizontal="center" vertical="center"/>
    </xf>
    <xf numFmtId="0" fontId="8" fillId="0" borderId="11" xfId="0" applyFont="1" applyBorder="1" applyAlignment="1">
      <alignment horizontal="center" vertical="center"/>
    </xf>
    <xf numFmtId="4" fontId="8" fillId="0" borderId="30" xfId="0" applyNumberFormat="1" applyFont="1" applyBorder="1" applyAlignment="1">
      <alignment horizontal="center" vertical="center"/>
    </xf>
    <xf numFmtId="0" fontId="8" fillId="0" borderId="27"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xf>
    <xf numFmtId="4" fontId="8" fillId="0" borderId="0" xfId="0" applyNumberFormat="1" applyFont="1" applyBorder="1" applyAlignment="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58" fillId="0" borderId="0" xfId="0" applyFont="1"/>
    <xf numFmtId="4" fontId="69" fillId="4" borderId="18" xfId="0" applyNumberFormat="1" applyFont="1" applyFill="1" applyBorder="1" applyAlignment="1">
      <alignment horizontal="right" vertical="center"/>
    </xf>
    <xf numFmtId="4" fontId="72" fillId="0" borderId="17" xfId="0" applyNumberFormat="1" applyFont="1" applyFill="1" applyBorder="1" applyAlignment="1">
      <alignment horizontal="right" vertical="center"/>
    </xf>
    <xf numFmtId="4" fontId="69" fillId="4" borderId="24" xfId="0" applyNumberFormat="1" applyFont="1" applyFill="1" applyBorder="1" applyAlignment="1">
      <alignment horizontal="right" vertical="center"/>
    </xf>
    <xf numFmtId="4" fontId="69" fillId="5" borderId="47" xfId="0" applyNumberFormat="1" applyFont="1" applyFill="1" applyBorder="1" applyAlignment="1">
      <alignment horizontal="right" vertical="center"/>
    </xf>
    <xf numFmtId="0" fontId="79" fillId="9" borderId="0" xfId="0" applyFont="1" applyFill="1" applyAlignment="1">
      <alignment horizontal="right"/>
    </xf>
    <xf numFmtId="0" fontId="4" fillId="0" borderId="3" xfId="0" applyFont="1" applyFill="1" applyBorder="1" applyAlignment="1">
      <alignment vertical="center" wrapText="1"/>
    </xf>
    <xf numFmtId="0" fontId="4" fillId="0" borderId="1" xfId="0" applyFont="1" applyFill="1" applyBorder="1" applyAlignment="1">
      <alignment vertical="center" wrapText="1"/>
    </xf>
    <xf numFmtId="0" fontId="3" fillId="0" borderId="30" xfId="0" applyFont="1" applyFill="1" applyBorder="1" applyAlignment="1">
      <alignment vertical="center" wrapText="1"/>
    </xf>
    <xf numFmtId="0" fontId="2" fillId="0" borderId="30" xfId="0" applyFont="1" applyFill="1" applyBorder="1" applyAlignment="1">
      <alignment vertical="center" wrapText="1"/>
    </xf>
    <xf numFmtId="0" fontId="68" fillId="5" borderId="8" xfId="0" applyFont="1" applyFill="1" applyBorder="1" applyAlignment="1">
      <alignment horizontal="center" vertical="center" wrapText="1"/>
    </xf>
    <xf numFmtId="0" fontId="68" fillId="5" borderId="16" xfId="0" applyFont="1" applyFill="1" applyBorder="1" applyAlignment="1">
      <alignment horizontal="center" vertical="center" wrapText="1"/>
    </xf>
    <xf numFmtId="0" fontId="69" fillId="4" borderId="5" xfId="0" applyFont="1" applyFill="1" applyBorder="1" applyAlignment="1">
      <alignment horizontal="left" vertical="center" wrapText="1"/>
    </xf>
    <xf numFmtId="0" fontId="69" fillId="4" borderId="4" xfId="0" applyFont="1" applyFill="1" applyBorder="1" applyAlignment="1">
      <alignment horizontal="left" vertical="center" wrapText="1"/>
    </xf>
    <xf numFmtId="0" fontId="69" fillId="3" borderId="23" xfId="0" applyFont="1" applyFill="1" applyBorder="1" applyAlignment="1">
      <alignment horizontal="left" vertical="center" wrapText="1"/>
    </xf>
    <xf numFmtId="0" fontId="69" fillId="3" borderId="53" xfId="0" applyFont="1" applyFill="1" applyBorder="1" applyAlignment="1">
      <alignment horizontal="left" vertical="center" wrapText="1"/>
    </xf>
    <xf numFmtId="4" fontId="69" fillId="3" borderId="57" xfId="0" applyNumberFormat="1" applyFont="1" applyFill="1" applyBorder="1" applyAlignment="1">
      <alignment horizontal="right" vertical="center"/>
    </xf>
    <xf numFmtId="4" fontId="69" fillId="3" borderId="56" xfId="0" applyNumberFormat="1" applyFont="1" applyFill="1" applyBorder="1" applyAlignment="1">
      <alignment horizontal="right" vertical="center"/>
    </xf>
    <xf numFmtId="0" fontId="71" fillId="7" borderId="2" xfId="0" applyFont="1" applyFill="1" applyBorder="1" applyAlignment="1">
      <alignment horizontal="left" vertical="center" wrapText="1"/>
    </xf>
    <xf numFmtId="0" fontId="71" fillId="7" borderId="20" xfId="0" applyFont="1" applyFill="1" applyBorder="1" applyAlignment="1">
      <alignment horizontal="left" vertical="center" wrapText="1"/>
    </xf>
    <xf numFmtId="0" fontId="69" fillId="0" borderId="23" xfId="0" applyFont="1" applyFill="1" applyBorder="1" applyAlignment="1">
      <alignment horizontal="center" vertical="center" wrapText="1"/>
    </xf>
    <xf numFmtId="0" fontId="69" fillId="0" borderId="9" xfId="0" applyFont="1" applyFill="1" applyBorder="1" applyAlignment="1">
      <alignment horizontal="center" vertical="center" wrapText="1"/>
    </xf>
    <xf numFmtId="0" fontId="56" fillId="0" borderId="0" xfId="0" applyFont="1" applyAlignment="1">
      <alignment horizontal="center" wrapText="1"/>
    </xf>
    <xf numFmtId="0" fontId="67" fillId="5" borderId="1" xfId="0" applyFont="1" applyFill="1" applyBorder="1" applyAlignment="1">
      <alignment horizontal="left" vertical="center" wrapText="1"/>
    </xf>
    <xf numFmtId="0" fontId="67" fillId="5" borderId="2" xfId="0" applyFont="1" applyFill="1" applyBorder="1" applyAlignment="1">
      <alignment horizontal="left" vertical="center" wrapText="1"/>
    </xf>
    <xf numFmtId="0" fontId="67" fillId="5" borderId="30" xfId="0" applyFont="1" applyFill="1" applyBorder="1" applyAlignment="1">
      <alignment horizontal="left" vertical="center" wrapText="1"/>
    </xf>
    <xf numFmtId="0" fontId="67" fillId="5" borderId="55" xfId="0" applyFont="1" applyFill="1" applyBorder="1" applyAlignment="1">
      <alignment horizontal="center" vertical="center" wrapText="1"/>
    </xf>
    <xf numFmtId="0" fontId="67" fillId="5" borderId="14" xfId="0" applyFont="1" applyFill="1" applyBorder="1" applyAlignment="1">
      <alignment horizontal="center" vertical="center" wrapText="1"/>
    </xf>
    <xf numFmtId="0" fontId="67" fillId="5" borderId="20" xfId="0" applyFont="1" applyFill="1" applyBorder="1" applyAlignment="1">
      <alignment horizontal="center" vertical="center" wrapText="1"/>
    </xf>
    <xf numFmtId="0" fontId="67" fillId="5" borderId="17" xfId="0" applyFont="1" applyFill="1" applyBorder="1" applyAlignment="1">
      <alignment horizontal="left" vertical="center" wrapText="1"/>
    </xf>
    <xf numFmtId="0" fontId="69" fillId="0" borderId="1" xfId="0" applyFont="1" applyBorder="1" applyAlignment="1">
      <alignment horizontal="left" vertical="top" wrapText="1"/>
    </xf>
    <xf numFmtId="0" fontId="70" fillId="0" borderId="1" xfId="0" applyFont="1" applyBorder="1" applyAlignment="1">
      <alignment horizontal="left" vertical="top" wrapText="1"/>
    </xf>
    <xf numFmtId="0" fontId="70" fillId="0" borderId="2" xfId="0" applyFont="1" applyBorder="1" applyAlignment="1">
      <alignment horizontal="left" vertical="top" wrapText="1"/>
    </xf>
    <xf numFmtId="0" fontId="70" fillId="0" borderId="14" xfId="0" applyFont="1" applyBorder="1" applyAlignment="1">
      <alignment horizontal="left" vertical="top" wrapText="1"/>
    </xf>
    <xf numFmtId="0" fontId="70" fillId="0" borderId="27" xfId="0" applyFont="1" applyBorder="1" applyAlignment="1">
      <alignment horizontal="left" vertical="top" wrapText="1"/>
    </xf>
    <xf numFmtId="0" fontId="69" fillId="5" borderId="2" xfId="0" applyFont="1" applyFill="1" applyBorder="1" applyAlignment="1">
      <alignment horizontal="left" vertical="center" wrapText="1"/>
    </xf>
    <xf numFmtId="0" fontId="69" fillId="5" borderId="14" xfId="0" applyFont="1" applyFill="1" applyBorder="1" applyAlignment="1">
      <alignment horizontal="left" vertical="center" wrapText="1"/>
    </xf>
    <xf numFmtId="0" fontId="69" fillId="5" borderId="27" xfId="0" applyFont="1" applyFill="1" applyBorder="1" applyAlignment="1">
      <alignment horizontal="left" vertical="center" wrapText="1"/>
    </xf>
    <xf numFmtId="4" fontId="70" fillId="0" borderId="1" xfId="0" applyNumberFormat="1" applyFont="1" applyFill="1" applyBorder="1" applyAlignment="1">
      <alignment horizontal="left" vertical="center" wrapText="1"/>
    </xf>
    <xf numFmtId="4" fontId="69" fillId="3" borderId="52" xfId="0" applyNumberFormat="1" applyFont="1" applyFill="1" applyBorder="1" applyAlignment="1">
      <alignment horizontal="right" vertical="center"/>
    </xf>
    <xf numFmtId="4" fontId="69" fillId="3" borderId="59" xfId="0" applyNumberFormat="1" applyFont="1" applyFill="1" applyBorder="1" applyAlignment="1">
      <alignment horizontal="right" vertical="center"/>
    </xf>
    <xf numFmtId="4" fontId="69" fillId="3" borderId="22" xfId="0" applyNumberFormat="1" applyFont="1" applyFill="1" applyBorder="1" applyAlignment="1">
      <alignment horizontal="right" vertical="center"/>
    </xf>
    <xf numFmtId="4" fontId="69" fillId="3" borderId="24" xfId="0" applyNumberFormat="1" applyFont="1" applyFill="1" applyBorder="1" applyAlignment="1">
      <alignment horizontal="right" vertical="center"/>
    </xf>
    <xf numFmtId="4" fontId="69" fillId="3" borderId="44" xfId="0" applyNumberFormat="1" applyFont="1" applyFill="1" applyBorder="1" applyAlignment="1">
      <alignment horizontal="right" vertical="center"/>
    </xf>
    <xf numFmtId="4" fontId="69" fillId="3" borderId="25" xfId="0" applyNumberFormat="1" applyFont="1" applyFill="1" applyBorder="1" applyAlignment="1">
      <alignment horizontal="right" vertical="center"/>
    </xf>
    <xf numFmtId="165" fontId="69" fillId="3" borderId="22" xfId="0" applyNumberFormat="1" applyFont="1" applyFill="1" applyBorder="1" applyAlignment="1">
      <alignment horizontal="center" vertical="center"/>
    </xf>
    <xf numFmtId="165" fontId="69" fillId="3" borderId="24" xfId="0" applyNumberFormat="1" applyFont="1" applyFill="1" applyBorder="1" applyAlignment="1">
      <alignment horizontal="center" vertical="center"/>
    </xf>
    <xf numFmtId="4" fontId="69" fillId="0" borderId="14" xfId="0" applyNumberFormat="1" applyFont="1" applyFill="1" applyBorder="1" applyAlignment="1">
      <alignment horizontal="left" vertical="center"/>
    </xf>
    <xf numFmtId="4" fontId="69" fillId="0" borderId="27" xfId="0" applyNumberFormat="1" applyFont="1" applyFill="1" applyBorder="1" applyAlignment="1">
      <alignment horizontal="left" vertical="center"/>
    </xf>
    <xf numFmtId="4" fontId="75" fillId="0" borderId="14" xfId="0" applyNumberFormat="1" applyFont="1" applyFill="1" applyBorder="1" applyAlignment="1">
      <alignment horizontal="left" vertical="center" wrapText="1"/>
    </xf>
    <xf numFmtId="4" fontId="75" fillId="0" borderId="27" xfId="0" applyNumberFormat="1" applyFont="1" applyFill="1" applyBorder="1" applyAlignment="1">
      <alignment horizontal="left" vertical="center" wrapText="1"/>
    </xf>
    <xf numFmtId="0" fontId="69" fillId="0" borderId="9" xfId="0" applyFont="1" applyBorder="1" applyAlignment="1">
      <alignment horizontal="left" vertical="center" wrapText="1"/>
    </xf>
    <xf numFmtId="0" fontId="69" fillId="0" borderId="13" xfId="0" applyFont="1" applyBorder="1" applyAlignment="1">
      <alignment horizontal="left" vertical="center" wrapText="1"/>
    </xf>
    <xf numFmtId="0" fontId="69" fillId="5" borderId="60" xfId="0" applyFont="1" applyFill="1" applyBorder="1" applyAlignment="1">
      <alignment horizontal="left" vertical="center" wrapText="1"/>
    </xf>
    <xf numFmtId="0" fontId="69" fillId="5" borderId="61" xfId="0" applyFont="1" applyFill="1" applyBorder="1" applyAlignment="1">
      <alignment horizontal="left" vertical="center" wrapText="1"/>
    </xf>
    <xf numFmtId="0" fontId="22" fillId="0" borderId="0" xfId="0" applyFont="1" applyFill="1" applyBorder="1" applyAlignment="1">
      <alignment horizontal="left" wrapText="1"/>
    </xf>
    <xf numFmtId="4" fontId="72" fillId="0" borderId="2" xfId="0" applyNumberFormat="1" applyFont="1" applyFill="1" applyBorder="1" applyAlignment="1">
      <alignment horizontal="left" vertical="center"/>
    </xf>
    <xf numFmtId="4" fontId="72" fillId="0" borderId="14" xfId="0" applyNumberFormat="1" applyFont="1" applyFill="1" applyBorder="1" applyAlignment="1">
      <alignment horizontal="left" vertical="center"/>
    </xf>
    <xf numFmtId="0" fontId="69" fillId="0" borderId="6" xfId="0" applyFont="1" applyFill="1" applyBorder="1" applyAlignment="1">
      <alignment horizontal="center" vertical="center" wrapText="1"/>
    </xf>
    <xf numFmtId="0" fontId="69" fillId="0" borderId="4" xfId="0" applyFont="1" applyFill="1" applyBorder="1" applyAlignment="1">
      <alignment horizontal="center" vertical="center" wrapText="1"/>
    </xf>
    <xf numFmtId="4" fontId="69" fillId="3" borderId="0" xfId="0" applyNumberFormat="1" applyFont="1" applyFill="1" applyBorder="1" applyAlignment="1">
      <alignment horizontal="right" vertical="center"/>
    </xf>
    <xf numFmtId="4" fontId="69" fillId="3" borderId="15" xfId="0" applyNumberFormat="1" applyFont="1" applyFill="1" applyBorder="1" applyAlignment="1">
      <alignment horizontal="right" vertical="center"/>
    </xf>
    <xf numFmtId="4" fontId="69" fillId="3" borderId="50" xfId="0" applyNumberFormat="1" applyFont="1" applyFill="1" applyBorder="1" applyAlignment="1">
      <alignment horizontal="right" vertical="center"/>
    </xf>
    <xf numFmtId="4" fontId="69" fillId="3" borderId="42" xfId="0" applyNumberFormat="1" applyFont="1" applyFill="1" applyBorder="1" applyAlignment="1">
      <alignment horizontal="right" vertical="center"/>
    </xf>
    <xf numFmtId="165" fontId="69" fillId="3" borderId="48" xfId="0" applyNumberFormat="1" applyFont="1" applyFill="1" applyBorder="1" applyAlignment="1">
      <alignment horizontal="center" vertical="center"/>
    </xf>
    <xf numFmtId="165" fontId="69" fillId="3" borderId="18" xfId="0" applyNumberFormat="1" applyFont="1" applyFill="1" applyBorder="1" applyAlignment="1">
      <alignment horizontal="center" vertical="center"/>
    </xf>
    <xf numFmtId="4" fontId="69" fillId="3" borderId="76" xfId="0" applyNumberFormat="1" applyFont="1" applyFill="1" applyBorder="1" applyAlignment="1">
      <alignment horizontal="right" vertical="center"/>
    </xf>
    <xf numFmtId="4" fontId="69" fillId="3" borderId="77" xfId="0" applyNumberFormat="1" applyFont="1" applyFill="1" applyBorder="1" applyAlignment="1">
      <alignment horizontal="right" vertical="center"/>
    </xf>
    <xf numFmtId="4" fontId="72" fillId="0" borderId="27" xfId="0" applyNumberFormat="1" applyFont="1" applyFill="1" applyBorder="1" applyAlignment="1">
      <alignment horizontal="left" vertical="center"/>
    </xf>
    <xf numFmtId="4" fontId="70" fillId="0" borderId="27" xfId="0" applyNumberFormat="1" applyFont="1" applyFill="1" applyBorder="1" applyAlignment="1">
      <alignment horizontal="left" vertical="center" wrapText="1"/>
    </xf>
    <xf numFmtId="4" fontId="71" fillId="0" borderId="14" xfId="0" applyNumberFormat="1" applyFont="1" applyFill="1" applyBorder="1" applyAlignment="1">
      <alignment horizontal="left" vertical="center"/>
    </xf>
    <xf numFmtId="4" fontId="71" fillId="0" borderId="27" xfId="0" applyNumberFormat="1" applyFont="1" applyFill="1" applyBorder="1" applyAlignment="1">
      <alignment horizontal="left" vertical="center"/>
    </xf>
    <xf numFmtId="4" fontId="76" fillId="0" borderId="14" xfId="0" applyNumberFormat="1" applyFont="1" applyFill="1" applyBorder="1" applyAlignment="1">
      <alignment horizontal="left" vertical="center" wrapText="1"/>
    </xf>
    <xf numFmtId="4" fontId="76" fillId="0" borderId="27" xfId="0" applyNumberFormat="1" applyFont="1" applyFill="1" applyBorder="1" applyAlignment="1">
      <alignment horizontal="left" vertical="center" wrapText="1"/>
    </xf>
    <xf numFmtId="0" fontId="22" fillId="4" borderId="64" xfId="0" applyFont="1" applyFill="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50" fillId="0" borderId="15"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5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8" fillId="0" borderId="3" xfId="0" applyNumberFormat="1" applyFont="1" applyFill="1" applyBorder="1" applyAlignment="1">
      <alignment horizontal="right" vertical="center" wrapText="1"/>
    </xf>
    <xf numFmtId="4" fontId="8" fillId="0" borderId="21" xfId="0" applyNumberFormat="1" applyFont="1" applyFill="1" applyBorder="1" applyAlignment="1">
      <alignment horizontal="right" vertical="center" wrapText="1"/>
    </xf>
    <xf numFmtId="4" fontId="8" fillId="0" borderId="5" xfId="0" applyNumberFormat="1" applyFont="1" applyFill="1" applyBorder="1" applyAlignment="1">
      <alignment horizontal="right" vertical="center" wrapText="1"/>
    </xf>
    <xf numFmtId="0" fontId="8" fillId="0" borderId="3"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5" xfId="0" applyFont="1" applyFill="1" applyBorder="1" applyAlignment="1">
      <alignment horizontal="center" vertical="center" wrapText="1"/>
    </xf>
    <xf numFmtId="10" fontId="8" fillId="0" borderId="52" xfId="0" applyNumberFormat="1" applyFont="1" applyBorder="1" applyAlignment="1">
      <alignment horizontal="center" vertical="center"/>
    </xf>
    <xf numFmtId="10" fontId="8" fillId="0" borderId="42" xfId="0" applyNumberFormat="1" applyFont="1" applyBorder="1" applyAlignment="1">
      <alignment horizontal="center" vertical="center"/>
    </xf>
    <xf numFmtId="0" fontId="27" fillId="2" borderId="22" xfId="0" applyFont="1" applyFill="1" applyBorder="1" applyAlignment="1">
      <alignment horizontal="left" vertical="center" wrapText="1"/>
    </xf>
    <xf numFmtId="0" fontId="27" fillId="2" borderId="18" xfId="0" applyFont="1" applyFill="1" applyBorder="1" applyAlignment="1">
      <alignment horizontal="left" vertical="center" wrapText="1"/>
    </xf>
    <xf numFmtId="4" fontId="8" fillId="0" borderId="52" xfId="0" applyNumberFormat="1" applyFont="1" applyFill="1" applyBorder="1" applyAlignment="1">
      <alignment horizontal="right" vertical="center"/>
    </xf>
    <xf numFmtId="4" fontId="8" fillId="0" borderId="42" xfId="0" applyNumberFormat="1" applyFont="1" applyFill="1" applyBorder="1" applyAlignment="1">
      <alignment horizontal="right" vertical="center"/>
    </xf>
    <xf numFmtId="4" fontId="8" fillId="2" borderId="52" xfId="0" applyNumberFormat="1" applyFont="1" applyFill="1" applyBorder="1" applyAlignment="1">
      <alignment horizontal="right" vertical="center"/>
    </xf>
    <xf numFmtId="4" fontId="8" fillId="2" borderId="42" xfId="0" applyNumberFormat="1" applyFont="1" applyFill="1" applyBorder="1" applyAlignment="1">
      <alignment horizontal="right" vertical="center"/>
    </xf>
    <xf numFmtId="4" fontId="30" fillId="2" borderId="22" xfId="0" applyNumberFormat="1" applyFont="1" applyFill="1" applyBorder="1" applyAlignment="1">
      <alignment horizontal="right" vertical="center"/>
    </xf>
    <xf numFmtId="4" fontId="30" fillId="2" borderId="18" xfId="0" applyNumberFormat="1" applyFont="1" applyFill="1" applyBorder="1" applyAlignment="1">
      <alignment horizontal="right" vertical="center"/>
    </xf>
    <xf numFmtId="4" fontId="8" fillId="2" borderId="44" xfId="0" applyNumberFormat="1" applyFont="1" applyFill="1" applyBorder="1" applyAlignment="1">
      <alignment horizontal="right" vertical="center"/>
    </xf>
    <xf numFmtId="4" fontId="8" fillId="2" borderId="45" xfId="0" applyNumberFormat="1" applyFont="1" applyFill="1" applyBorder="1" applyAlignment="1">
      <alignment horizontal="right" vertical="center"/>
    </xf>
    <xf numFmtId="0" fontId="8" fillId="0" borderId="44" xfId="0" applyFont="1" applyFill="1" applyBorder="1" applyAlignment="1">
      <alignment horizontal="left" vertical="center" wrapText="1"/>
    </xf>
    <xf numFmtId="0" fontId="8" fillId="0" borderId="45" xfId="0" applyFont="1" applyFill="1" applyBorder="1" applyAlignment="1">
      <alignment horizontal="left" vertical="center" wrapText="1"/>
    </xf>
    <xf numFmtId="4" fontId="27" fillId="0" borderId="52" xfId="0" applyNumberFormat="1" applyFont="1" applyFill="1" applyBorder="1" applyAlignment="1">
      <alignment horizontal="right" vertical="center" wrapText="1"/>
    </xf>
    <xf numFmtId="4" fontId="27" fillId="0" borderId="42" xfId="0" applyNumberFormat="1" applyFont="1" applyFill="1" applyBorder="1" applyAlignment="1">
      <alignment horizontal="right" vertical="center" wrapText="1"/>
    </xf>
    <xf numFmtId="4" fontId="30" fillId="2" borderId="22" xfId="0" applyNumberFormat="1" applyFont="1" applyFill="1" applyBorder="1" applyAlignment="1">
      <alignment horizontal="right" vertical="center" wrapText="1"/>
    </xf>
    <xf numFmtId="4" fontId="30" fillId="2" borderId="18" xfId="0" applyNumberFormat="1" applyFont="1" applyFill="1" applyBorder="1" applyAlignment="1">
      <alignment horizontal="right" vertical="center" wrapText="1"/>
    </xf>
    <xf numFmtId="4" fontId="27" fillId="0" borderId="3" xfId="0" applyNumberFormat="1" applyFont="1" applyFill="1" applyBorder="1" applyAlignment="1">
      <alignment horizontal="left" vertical="center"/>
    </xf>
    <xf numFmtId="4" fontId="27" fillId="0" borderId="5" xfId="0" applyNumberFormat="1" applyFont="1" applyFill="1" applyBorder="1" applyAlignment="1">
      <alignment horizontal="left" vertical="center"/>
    </xf>
    <xf numFmtId="0" fontId="22" fillId="4" borderId="55"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20" xfId="0" applyFont="1" applyFill="1" applyBorder="1" applyAlignment="1">
      <alignment horizontal="center" vertical="center" wrapText="1"/>
    </xf>
    <xf numFmtId="0" fontId="32" fillId="4" borderId="52" xfId="0" applyFont="1" applyFill="1" applyBorder="1" applyAlignment="1">
      <alignment vertical="center" wrapText="1"/>
    </xf>
    <xf numFmtId="0" fontId="32" fillId="4" borderId="50" xfId="0" applyFont="1" applyFill="1" applyBorder="1" applyAlignment="1">
      <alignment vertical="center" wrapText="1"/>
    </xf>
    <xf numFmtId="0" fontId="40" fillId="4" borderId="1" xfId="0" applyFont="1" applyFill="1" applyBorder="1" applyAlignment="1">
      <alignment horizontal="left" vertical="center" wrapText="1"/>
    </xf>
    <xf numFmtId="0" fontId="40" fillId="4" borderId="3" xfId="0" applyFont="1" applyFill="1" applyBorder="1" applyAlignment="1">
      <alignment horizontal="left" vertical="center" wrapText="1"/>
    </xf>
    <xf numFmtId="4" fontId="27" fillId="0" borderId="44" xfId="0" applyNumberFormat="1" applyFont="1" applyFill="1" applyBorder="1" applyAlignment="1">
      <alignment horizontal="right" vertical="center" wrapText="1"/>
    </xf>
    <xf numFmtId="4" fontId="27" fillId="0" borderId="45" xfId="0" applyNumberFormat="1" applyFont="1" applyFill="1" applyBorder="1" applyAlignment="1">
      <alignment horizontal="right" vertical="center" wrapText="1"/>
    </xf>
    <xf numFmtId="0" fontId="32" fillId="4" borderId="22" xfId="0" applyFont="1" applyFill="1" applyBorder="1" applyAlignment="1">
      <alignment vertical="center" wrapText="1"/>
    </xf>
    <xf numFmtId="0" fontId="32" fillId="4" borderId="48" xfId="0" applyFont="1" applyFill="1" applyBorder="1" applyAlignment="1">
      <alignment vertical="center" wrapText="1"/>
    </xf>
    <xf numFmtId="0" fontId="32" fillId="4" borderId="1" xfId="0" applyFont="1" applyFill="1" applyBorder="1" applyAlignment="1">
      <alignment vertical="center" wrapText="1"/>
    </xf>
    <xf numFmtId="0" fontId="32" fillId="4" borderId="3" xfId="0" applyFont="1" applyFill="1" applyBorder="1" applyAlignment="1">
      <alignment vertical="center" wrapText="1"/>
    </xf>
    <xf numFmtId="0" fontId="0" fillId="0" borderId="5" xfId="0" applyBorder="1" applyAlignment="1">
      <alignment vertical="center" wrapText="1"/>
    </xf>
    <xf numFmtId="0" fontId="32" fillId="4" borderId="2" xfId="0" applyFont="1" applyFill="1" applyBorder="1" applyAlignment="1">
      <alignment vertical="center" wrapText="1"/>
    </xf>
    <xf numFmtId="0" fontId="32" fillId="4" borderId="6" xfId="0" applyFont="1" applyFill="1" applyBorder="1" applyAlignment="1">
      <alignment vertical="center" wrapText="1"/>
    </xf>
    <xf numFmtId="0" fontId="32" fillId="4" borderId="30" xfId="0" applyFont="1" applyFill="1" applyBorder="1" applyAlignment="1">
      <alignment vertical="center" wrapText="1"/>
    </xf>
    <xf numFmtId="0" fontId="32" fillId="4" borderId="3" xfId="0" applyFont="1" applyFill="1" applyBorder="1" applyAlignment="1">
      <alignment horizontal="center" vertical="center" textRotation="90" wrapText="1"/>
    </xf>
    <xf numFmtId="0" fontId="32" fillId="4" borderId="5" xfId="0" applyFont="1" applyFill="1" applyBorder="1" applyAlignment="1">
      <alignment horizontal="center" vertical="center" textRotation="90" wrapText="1"/>
    </xf>
    <xf numFmtId="4" fontId="27" fillId="0" borderId="3" xfId="0" applyNumberFormat="1" applyFont="1" applyFill="1" applyBorder="1" applyAlignment="1">
      <alignment horizontal="right" vertical="center"/>
    </xf>
    <xf numFmtId="4" fontId="27" fillId="0" borderId="21" xfId="0" applyNumberFormat="1" applyFont="1" applyFill="1" applyBorder="1" applyAlignment="1">
      <alignment horizontal="right" vertical="center"/>
    </xf>
    <xf numFmtId="4" fontId="27" fillId="0" borderId="5" xfId="0" applyNumberFormat="1" applyFont="1" applyFill="1" applyBorder="1" applyAlignment="1">
      <alignment horizontal="right" vertical="center"/>
    </xf>
    <xf numFmtId="4" fontId="8" fillId="0" borderId="3" xfId="0" applyNumberFormat="1" applyFont="1" applyBorder="1" applyAlignment="1">
      <alignment horizontal="right" vertical="center"/>
    </xf>
    <xf numFmtId="4" fontId="8" fillId="0" borderId="5" xfId="0" applyNumberFormat="1" applyFont="1" applyBorder="1" applyAlignment="1">
      <alignment horizontal="right" vertical="center"/>
    </xf>
    <xf numFmtId="0" fontId="8" fillId="0" borderId="22"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8" fillId="0" borderId="0" xfId="0" applyFont="1" applyFill="1" applyBorder="1" applyAlignment="1">
      <alignment horizontal="left" vertical="top" wrapText="1"/>
    </xf>
    <xf numFmtId="0" fontId="6" fillId="0" borderId="3" xfId="0" applyFont="1" applyFill="1" applyBorder="1" applyAlignment="1">
      <alignment horizontal="left" vertical="center" wrapText="1"/>
    </xf>
    <xf numFmtId="164" fontId="34" fillId="0" borderId="3" xfId="0" applyNumberFormat="1" applyFont="1" applyFill="1" applyBorder="1" applyAlignment="1">
      <alignment horizontal="right" vertical="center" wrapText="1"/>
    </xf>
    <xf numFmtId="164" fontId="34" fillId="0" borderId="21" xfId="0" applyNumberFormat="1" applyFont="1" applyFill="1" applyBorder="1" applyAlignment="1">
      <alignment horizontal="right" vertical="center" wrapText="1"/>
    </xf>
    <xf numFmtId="164" fontId="34" fillId="0" borderId="5" xfId="0" applyNumberFormat="1" applyFont="1" applyFill="1" applyBorder="1" applyAlignment="1">
      <alignment horizontal="right" vertical="center" wrapText="1"/>
    </xf>
    <xf numFmtId="4" fontId="27" fillId="0" borderId="3" xfId="0" applyNumberFormat="1" applyFont="1" applyFill="1" applyBorder="1" applyAlignment="1">
      <alignment horizontal="left" vertical="center" wrapText="1"/>
    </xf>
    <xf numFmtId="4" fontId="27" fillId="0" borderId="21" xfId="0" applyNumberFormat="1" applyFont="1" applyFill="1" applyBorder="1" applyAlignment="1">
      <alignment horizontal="left" vertical="center" wrapText="1"/>
    </xf>
    <xf numFmtId="4" fontId="27" fillId="0" borderId="5" xfId="0" applyNumberFormat="1" applyFont="1" applyFill="1" applyBorder="1" applyAlignment="1">
      <alignment horizontal="left" vertical="center" wrapText="1"/>
    </xf>
    <xf numFmtId="0" fontId="27" fillId="0" borderId="44" xfId="0" applyFont="1" applyFill="1" applyBorder="1" applyAlignment="1">
      <alignment horizontal="left" vertical="center" wrapText="1"/>
    </xf>
    <xf numFmtId="0" fontId="27" fillId="0" borderId="49" xfId="0" applyFont="1" applyFill="1" applyBorder="1" applyAlignment="1">
      <alignment horizontal="left" vertical="center" wrapText="1"/>
    </xf>
    <xf numFmtId="0" fontId="27" fillId="0" borderId="45" xfId="0" applyFont="1" applyFill="1" applyBorder="1" applyAlignment="1">
      <alignment horizontal="left" vertical="center" wrapText="1"/>
    </xf>
    <xf numFmtId="0" fontId="50" fillId="0" borderId="38" xfId="0" applyFont="1" applyFill="1" applyBorder="1" applyAlignment="1">
      <alignment horizontal="left" vertical="center" wrapText="1"/>
    </xf>
    <xf numFmtId="0" fontId="50" fillId="0" borderId="39" xfId="0" applyFont="1" applyFill="1" applyBorder="1" applyAlignment="1">
      <alignment horizontal="left" vertical="center" wrapText="1"/>
    </xf>
    <xf numFmtId="0" fontId="50" fillId="0" borderId="14" xfId="0" applyFont="1" applyFill="1" applyBorder="1" applyAlignment="1">
      <alignment horizontal="left" vertical="center" wrapText="1"/>
    </xf>
    <xf numFmtId="0" fontId="50" fillId="0" borderId="20" xfId="0" applyFont="1" applyFill="1" applyBorder="1" applyAlignment="1">
      <alignment horizontal="left" vertical="center" wrapText="1"/>
    </xf>
    <xf numFmtId="0" fontId="8" fillId="0" borderId="22" xfId="31" applyFont="1" applyFill="1" applyBorder="1" applyAlignment="1">
      <alignment horizontal="center" vertical="center" wrapText="1"/>
    </xf>
    <xf numFmtId="0" fontId="8" fillId="0" borderId="48" xfId="31" applyFont="1" applyFill="1" applyBorder="1" applyAlignment="1">
      <alignment horizontal="center" vertical="center" wrapText="1"/>
    </xf>
    <xf numFmtId="0" fontId="8" fillId="0" borderId="18" xfId="31" applyFont="1" applyFill="1" applyBorder="1" applyAlignment="1">
      <alignment horizontal="center" vertical="center" wrapText="1"/>
    </xf>
    <xf numFmtId="0" fontId="8" fillId="0" borderId="3" xfId="31" applyFont="1" applyFill="1" applyBorder="1" applyAlignment="1">
      <alignment horizontal="left" vertical="center" wrapText="1"/>
    </xf>
    <xf numFmtId="0" fontId="8" fillId="0" borderId="21" xfId="31" applyFont="1" applyFill="1" applyBorder="1" applyAlignment="1">
      <alignment horizontal="left" vertical="center" wrapText="1"/>
    </xf>
    <xf numFmtId="0" fontId="8" fillId="0" borderId="5" xfId="31" applyFont="1" applyFill="1" applyBorder="1" applyAlignment="1">
      <alignment horizontal="left" vertical="center" wrapText="1"/>
    </xf>
    <xf numFmtId="0" fontId="27" fillId="0" borderId="21"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21" xfId="0" applyFont="1" applyBorder="1" applyAlignment="1">
      <alignment horizontal="left" vertical="center" wrapText="1"/>
    </xf>
    <xf numFmtId="0" fontId="8" fillId="0" borderId="5" xfId="0" applyFont="1" applyBorder="1" applyAlignment="1">
      <alignment horizontal="left" vertical="center" wrapText="1"/>
    </xf>
    <xf numFmtId="0" fontId="8" fillId="0" borderId="22" xfId="0" applyFont="1" applyFill="1" applyBorder="1" applyAlignment="1">
      <alignment horizontal="center" vertical="center"/>
    </xf>
    <xf numFmtId="0" fontId="8" fillId="0" borderId="18" xfId="0" applyFont="1" applyFill="1" applyBorder="1" applyAlignment="1">
      <alignment horizontal="center" vertical="center"/>
    </xf>
    <xf numFmtId="4" fontId="48" fillId="0" borderId="22" xfId="0" applyNumberFormat="1" applyFont="1" applyFill="1" applyBorder="1" applyAlignment="1">
      <alignment horizontal="right" vertical="center"/>
    </xf>
    <xf numFmtId="4" fontId="48" fillId="0" borderId="18" xfId="0" applyNumberFormat="1" applyFont="1" applyFill="1" applyBorder="1" applyAlignment="1">
      <alignment horizontal="right" vertical="center"/>
    </xf>
    <xf numFmtId="0" fontId="8" fillId="0" borderId="52" xfId="0" applyFont="1" applyFill="1" applyBorder="1" applyAlignment="1">
      <alignment horizontal="left" vertical="center" wrapText="1"/>
    </xf>
    <xf numFmtId="0" fontId="8" fillId="0" borderId="42" xfId="0" applyFont="1" applyFill="1" applyBorder="1" applyAlignment="1">
      <alignment horizontal="left" vertical="center" wrapText="1"/>
    </xf>
    <xf numFmtId="4" fontId="8" fillId="0" borderId="44" xfId="0" applyNumberFormat="1" applyFont="1" applyFill="1" applyBorder="1" applyAlignment="1">
      <alignment horizontal="right" vertical="center"/>
    </xf>
    <xf numFmtId="4" fontId="8" fillId="0" borderId="45" xfId="0" applyNumberFormat="1" applyFont="1" applyFill="1" applyBorder="1" applyAlignment="1">
      <alignment horizontal="right" vertical="center"/>
    </xf>
    <xf numFmtId="10" fontId="8" fillId="0" borderId="52" xfId="0" applyNumberFormat="1" applyFont="1" applyFill="1" applyBorder="1" applyAlignment="1">
      <alignment horizontal="center" vertical="center"/>
    </xf>
    <xf numFmtId="10" fontId="8" fillId="0" borderId="42" xfId="0" applyNumberFormat="1" applyFont="1" applyFill="1" applyBorder="1" applyAlignment="1">
      <alignment horizontal="center" vertical="center"/>
    </xf>
    <xf numFmtId="0" fontId="27" fillId="0" borderId="52" xfId="0" applyFont="1" applyFill="1" applyBorder="1" applyAlignment="1">
      <alignment horizontal="left" vertical="center" wrapText="1"/>
    </xf>
    <xf numFmtId="0" fontId="27" fillId="0" borderId="42" xfId="0" applyFont="1" applyFill="1" applyBorder="1" applyAlignment="1">
      <alignment horizontal="left" vertical="center" wrapText="1"/>
    </xf>
    <xf numFmtId="0" fontId="4" fillId="0" borderId="3" xfId="0" applyFont="1" applyFill="1" applyBorder="1" applyAlignment="1">
      <alignment horizontal="left" vertical="center" wrapText="1"/>
    </xf>
    <xf numFmtId="4" fontId="8" fillId="0" borderId="49" xfId="0" applyNumberFormat="1" applyFont="1" applyFill="1" applyBorder="1" applyAlignment="1">
      <alignment horizontal="right" vertical="center"/>
    </xf>
    <xf numFmtId="10" fontId="8" fillId="0" borderId="50" xfId="0" applyNumberFormat="1" applyFont="1" applyFill="1" applyBorder="1" applyAlignment="1">
      <alignment horizontal="center" vertical="center"/>
    </xf>
    <xf numFmtId="0" fontId="27" fillId="0" borderId="50" xfId="0" applyFont="1" applyFill="1" applyBorder="1" applyAlignment="1">
      <alignment horizontal="left" vertical="center" wrapText="1"/>
    </xf>
    <xf numFmtId="0" fontId="8" fillId="0" borderId="49" xfId="0" applyFont="1" applyFill="1" applyBorder="1" applyAlignment="1">
      <alignment horizontal="left" vertical="center" wrapText="1"/>
    </xf>
    <xf numFmtId="4" fontId="8" fillId="0" borderId="50" xfId="0" applyNumberFormat="1" applyFont="1" applyFill="1" applyBorder="1" applyAlignment="1">
      <alignment horizontal="right" vertical="center"/>
    </xf>
    <xf numFmtId="4" fontId="8" fillId="0" borderId="21" xfId="0" applyNumberFormat="1" applyFont="1" applyBorder="1" applyAlignment="1">
      <alignment horizontal="right" vertical="center"/>
    </xf>
    <xf numFmtId="0" fontId="8" fillId="0" borderId="1" xfId="0" applyFont="1" applyFill="1" applyBorder="1" applyAlignment="1">
      <alignment horizontal="left" vertical="center" wrapText="1"/>
    </xf>
    <xf numFmtId="10" fontId="8" fillId="0" borderId="36" xfId="0" applyNumberFormat="1" applyFont="1" applyFill="1" applyBorder="1" applyAlignment="1">
      <alignment horizontal="center" vertical="center"/>
    </xf>
    <xf numFmtId="0" fontId="5" fillId="0" borderId="36"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48" xfId="0" applyFont="1" applyFill="1" applyBorder="1" applyAlignment="1">
      <alignment horizontal="center" vertical="center"/>
    </xf>
    <xf numFmtId="4" fontId="8" fillId="0" borderId="1" xfId="0" applyNumberFormat="1" applyFont="1" applyFill="1" applyBorder="1" applyAlignment="1">
      <alignment horizontal="right" vertical="center" wrapText="1"/>
    </xf>
    <xf numFmtId="0" fontId="8" fillId="0" borderId="34" xfId="0" applyFont="1" applyFill="1" applyBorder="1" applyAlignment="1">
      <alignment horizontal="left" vertical="center" wrapText="1"/>
    </xf>
    <xf numFmtId="0" fontId="8" fillId="0" borderId="41" xfId="0" applyFont="1" applyFill="1" applyBorder="1" applyAlignment="1">
      <alignment horizontal="left" vertical="center" wrapText="1"/>
    </xf>
    <xf numFmtId="4" fontId="8" fillId="0" borderId="36" xfId="0" applyNumberFormat="1" applyFont="1" applyFill="1" applyBorder="1" applyAlignment="1">
      <alignment horizontal="right" vertical="center"/>
    </xf>
    <xf numFmtId="0" fontId="5" fillId="0" borderId="52"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22" fillId="3" borderId="37" xfId="0" applyFont="1" applyFill="1" applyBorder="1" applyAlignment="1">
      <alignment horizontal="center" vertical="center" wrapText="1"/>
    </xf>
    <xf numFmtId="0" fontId="22" fillId="3" borderId="38" xfId="0" applyFont="1" applyFill="1" applyBorder="1" applyAlignment="1">
      <alignment horizontal="center" vertical="center" wrapText="1"/>
    </xf>
    <xf numFmtId="0" fontId="22" fillId="3" borderId="39" xfId="0" applyFont="1" applyFill="1" applyBorder="1" applyAlignment="1">
      <alignment horizontal="center" vertical="center" wrapText="1"/>
    </xf>
    <xf numFmtId="0" fontId="32" fillId="3" borderId="40" xfId="0" applyFont="1" applyFill="1" applyBorder="1" applyAlignment="1">
      <alignment horizontal="left" vertical="center" wrapText="1"/>
    </xf>
    <xf numFmtId="0" fontId="32" fillId="3" borderId="15" xfId="0" applyFont="1" applyFill="1" applyBorder="1" applyAlignment="1">
      <alignment horizontal="left" vertical="center" wrapText="1"/>
    </xf>
    <xf numFmtId="0" fontId="32" fillId="3" borderId="41" xfId="0" applyFont="1" applyFill="1" applyBorder="1" applyAlignment="1">
      <alignment horizontal="left" vertical="center" wrapText="1"/>
    </xf>
    <xf numFmtId="0" fontId="32" fillId="3" borderId="45" xfId="0" applyFont="1" applyFill="1" applyBorder="1" applyAlignment="1">
      <alignment horizontal="left" vertical="center" wrapText="1"/>
    </xf>
    <xf numFmtId="0" fontId="8" fillId="0" borderId="33" xfId="0" applyFont="1" applyFill="1" applyBorder="1" applyAlignment="1">
      <alignment horizontal="center" vertical="center"/>
    </xf>
    <xf numFmtId="0" fontId="8" fillId="0" borderId="34" xfId="0" applyFont="1" applyFill="1" applyBorder="1" applyAlignment="1">
      <alignment horizontal="left" vertical="center"/>
    </xf>
    <xf numFmtId="0" fontId="8" fillId="0" borderId="21" xfId="0" applyFont="1" applyFill="1" applyBorder="1" applyAlignment="1">
      <alignment horizontal="left" vertical="center"/>
    </xf>
    <xf numFmtId="0" fontId="8" fillId="0" borderId="5" xfId="0" applyFont="1" applyFill="1" applyBorder="1" applyAlignment="1">
      <alignment horizontal="left" vertical="center"/>
    </xf>
    <xf numFmtId="0" fontId="6" fillId="0" borderId="34" xfId="0" applyFont="1" applyFill="1" applyBorder="1" applyAlignment="1">
      <alignment horizontal="left" vertical="center" wrapText="1"/>
    </xf>
    <xf numFmtId="0" fontId="8" fillId="0" borderId="34" xfId="31" applyFont="1" applyBorder="1" applyAlignment="1">
      <alignment horizontal="left" vertical="center" wrapText="1"/>
    </xf>
    <xf numFmtId="0" fontId="8" fillId="0" borderId="21" xfId="31" applyFont="1" applyBorder="1" applyAlignment="1">
      <alignment horizontal="left" vertical="center" wrapText="1"/>
    </xf>
    <xf numFmtId="0" fontId="8" fillId="0" borderId="5" xfId="31" applyFont="1" applyBorder="1" applyAlignment="1">
      <alignment horizontal="left" vertical="center" wrapText="1"/>
    </xf>
    <xf numFmtId="0" fontId="8" fillId="0" borderId="34" xfId="0" applyFont="1" applyBorder="1" applyAlignment="1">
      <alignment horizontal="left" vertical="center" wrapText="1"/>
    </xf>
    <xf numFmtId="4" fontId="8" fillId="0" borderId="34" xfId="0" applyNumberFormat="1" applyFont="1" applyBorder="1" applyAlignment="1">
      <alignment horizontal="right" vertical="center"/>
    </xf>
    <xf numFmtId="4" fontId="32" fillId="3" borderId="34" xfId="0" applyNumberFormat="1" applyFont="1" applyFill="1" applyBorder="1" applyAlignment="1">
      <alignment horizontal="left" vertical="center" wrapText="1"/>
    </xf>
    <xf numFmtId="4" fontId="32" fillId="3" borderId="5" xfId="0" applyNumberFormat="1" applyFont="1" applyFill="1" applyBorder="1" applyAlignment="1">
      <alignment horizontal="left" vertical="center" wrapText="1"/>
    </xf>
    <xf numFmtId="4" fontId="41" fillId="3" borderId="34" xfId="0" applyNumberFormat="1" applyFont="1" applyFill="1" applyBorder="1" applyAlignment="1">
      <alignment horizontal="center" vertical="center" wrapText="1"/>
    </xf>
    <xf numFmtId="4" fontId="41" fillId="3" borderId="5" xfId="0" applyNumberFormat="1" applyFont="1" applyFill="1" applyBorder="1" applyAlignment="1">
      <alignment horizontal="center" vertical="center" wrapText="1"/>
    </xf>
    <xf numFmtId="0" fontId="32" fillId="3" borderId="34" xfId="0" applyFont="1" applyFill="1" applyBorder="1" applyAlignment="1">
      <alignment horizontal="left" vertical="center" wrapText="1"/>
    </xf>
    <xf numFmtId="0" fontId="32" fillId="3" borderId="5" xfId="0" applyFont="1" applyFill="1" applyBorder="1" applyAlignment="1">
      <alignment horizontal="left" vertical="center" wrapText="1"/>
    </xf>
    <xf numFmtId="0" fontId="32" fillId="3" borderId="35"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6" xfId="0" applyFont="1" applyFill="1" applyBorder="1" applyAlignment="1">
      <alignment horizontal="left" vertical="center" wrapText="1"/>
    </xf>
    <xf numFmtId="0" fontId="32" fillId="3" borderId="42" xfId="0" applyFont="1" applyFill="1" applyBorder="1" applyAlignment="1">
      <alignment horizontal="left" vertical="center" wrapText="1"/>
    </xf>
    <xf numFmtId="0" fontId="32" fillId="3" borderId="33" xfId="0" applyFont="1" applyFill="1" applyBorder="1" applyAlignment="1">
      <alignment horizontal="center" vertical="center" textRotation="90" wrapText="1"/>
    </xf>
    <xf numFmtId="0" fontId="32" fillId="3" borderId="18" xfId="0" applyFont="1" applyFill="1" applyBorder="1" applyAlignment="1">
      <alignment horizontal="center" vertical="center" textRotation="90" wrapText="1"/>
    </xf>
    <xf numFmtId="0" fontId="40" fillId="3" borderId="34" xfId="0" applyFont="1" applyFill="1" applyBorder="1" applyAlignment="1">
      <alignment horizontal="left" vertical="center" wrapText="1"/>
    </xf>
    <xf numFmtId="0" fontId="40" fillId="3" borderId="5" xfId="0" applyFont="1" applyFill="1" applyBorder="1" applyAlignment="1">
      <alignment horizontal="left" vertical="center" wrapText="1"/>
    </xf>
    <xf numFmtId="4" fontId="8" fillId="0" borderId="41" xfId="0" applyNumberFormat="1" applyFont="1" applyFill="1" applyBorder="1" applyAlignment="1">
      <alignment vertical="center"/>
    </xf>
    <xf numFmtId="4" fontId="0" fillId="0" borderId="49" xfId="0" applyNumberFormat="1" applyBorder="1" applyAlignment="1">
      <alignment vertical="center"/>
    </xf>
    <xf numFmtId="4" fontId="0" fillId="0" borderId="45" xfId="0" applyNumberFormat="1" applyBorder="1" applyAlignment="1">
      <alignment vertical="center"/>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99CC"/>
      <color rgb="FFFF0000"/>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70" zoomScaleNormal="70" workbookViewId="0">
      <selection activeCell="K31" sqref="K31"/>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352" t="s">
        <v>140</v>
      </c>
      <c r="B1" s="352"/>
      <c r="C1" s="352"/>
      <c r="D1" s="352"/>
      <c r="E1" s="352"/>
      <c r="F1" s="352"/>
      <c r="G1" s="352"/>
      <c r="H1" s="352"/>
    </row>
    <row r="2" spans="1:11" ht="21" customHeight="1" x14ac:dyDescent="0.3">
      <c r="H2" s="335" t="s">
        <v>229</v>
      </c>
    </row>
    <row r="3" spans="1:11" ht="15.75" x14ac:dyDescent="0.25">
      <c r="A3" s="212" t="s">
        <v>141</v>
      </c>
      <c r="B3" s="152"/>
      <c r="C3" s="152"/>
      <c r="D3" s="152"/>
      <c r="E3" s="152"/>
      <c r="F3" s="152"/>
      <c r="G3" s="152"/>
      <c r="H3" s="153" t="s">
        <v>142</v>
      </c>
    </row>
    <row r="4" spans="1:11" ht="32.25" customHeight="1" x14ac:dyDescent="0.25">
      <c r="A4" s="353" t="s">
        <v>1</v>
      </c>
      <c r="B4" s="354"/>
      <c r="C4" s="355" t="s">
        <v>27</v>
      </c>
      <c r="D4" s="356" t="s">
        <v>28</v>
      </c>
      <c r="E4" s="357"/>
      <c r="F4" s="358"/>
      <c r="G4" s="359" t="s">
        <v>179</v>
      </c>
      <c r="H4" s="359" t="s">
        <v>180</v>
      </c>
    </row>
    <row r="5" spans="1:11" ht="70.900000000000006" customHeight="1" x14ac:dyDescent="0.25">
      <c r="A5" s="353"/>
      <c r="B5" s="354"/>
      <c r="C5" s="355"/>
      <c r="D5" s="154" t="s">
        <v>31</v>
      </c>
      <c r="E5" s="155" t="s">
        <v>183</v>
      </c>
      <c r="F5" s="156" t="s">
        <v>182</v>
      </c>
      <c r="G5" s="359"/>
      <c r="H5" s="359"/>
    </row>
    <row r="6" spans="1:11" ht="30" customHeight="1" thickBot="1" x14ac:dyDescent="0.3">
      <c r="A6" s="340" t="s">
        <v>2</v>
      </c>
      <c r="B6" s="341"/>
      <c r="C6" s="191" t="s">
        <v>3</v>
      </c>
      <c r="D6" s="207" t="s">
        <v>177</v>
      </c>
      <c r="E6" s="193" t="s">
        <v>5</v>
      </c>
      <c r="F6" s="194" t="s">
        <v>6</v>
      </c>
      <c r="G6" s="192" t="s">
        <v>178</v>
      </c>
      <c r="H6" s="192" t="s">
        <v>181</v>
      </c>
    </row>
    <row r="7" spans="1:11" ht="37.15" customHeight="1" thickBot="1" x14ac:dyDescent="0.3">
      <c r="A7" s="342" t="s">
        <v>164</v>
      </c>
      <c r="B7" s="343"/>
      <c r="C7" s="157">
        <f>C8+C9</f>
        <v>251090459.67999998</v>
      </c>
      <c r="D7" s="208">
        <f>D8+D9</f>
        <v>55361046.159999996</v>
      </c>
      <c r="E7" s="206">
        <f>E8+E9</f>
        <v>55361046.159999996</v>
      </c>
      <c r="F7" s="190">
        <f>F8+F9</f>
        <v>0</v>
      </c>
      <c r="G7" s="331">
        <f>G8+G9</f>
        <v>195729413.51999998</v>
      </c>
      <c r="H7" s="222">
        <f>G7/C7</f>
        <v>0.77951752435933097</v>
      </c>
      <c r="J7" s="241"/>
    </row>
    <row r="8" spans="1:11" ht="31.5" x14ac:dyDescent="0.25">
      <c r="A8" s="350"/>
      <c r="B8" s="224" t="s">
        <v>192</v>
      </c>
      <c r="C8" s="225">
        <v>214056238.20999998</v>
      </c>
      <c r="D8" s="226">
        <v>18326824.690000001</v>
      </c>
      <c r="E8" s="227">
        <v>18326824.690000001</v>
      </c>
      <c r="F8" s="228">
        <v>0</v>
      </c>
      <c r="G8" s="332">
        <v>195729413.51999998</v>
      </c>
      <c r="H8" s="229">
        <v>0.9143831320065503</v>
      </c>
      <c r="J8" s="230"/>
    </row>
    <row r="9" spans="1:11" ht="37.5" customHeight="1" thickBot="1" x14ac:dyDescent="0.3">
      <c r="A9" s="351"/>
      <c r="B9" s="217" t="s">
        <v>143</v>
      </c>
      <c r="C9" s="218">
        <f>'KK_sledování '!L17</f>
        <v>37034221.469999999</v>
      </c>
      <c r="D9" s="219">
        <f>'KK_sledování '!M17</f>
        <v>37034221.469999999</v>
      </c>
      <c r="E9" s="220">
        <f>'KK_sledování '!N17</f>
        <v>37034221.469999999</v>
      </c>
      <c r="F9" s="221">
        <f>'KK_sledování '!O17</f>
        <v>0</v>
      </c>
      <c r="G9" s="333">
        <v>0</v>
      </c>
      <c r="H9" s="223">
        <f>D9/C9</f>
        <v>1</v>
      </c>
      <c r="J9" s="230"/>
    </row>
    <row r="10" spans="1:11" ht="45" customHeight="1" x14ac:dyDescent="0.25">
      <c r="A10" s="344" t="s">
        <v>165</v>
      </c>
      <c r="B10" s="345"/>
      <c r="C10" s="346">
        <f>C12+C13</f>
        <v>1001492602.3800001</v>
      </c>
      <c r="D10" s="396">
        <f>D12+D13</f>
        <v>299225192.38999999</v>
      </c>
      <c r="E10" s="205">
        <f>E12+E13</f>
        <v>335542494.99000001</v>
      </c>
      <c r="F10" s="390">
        <f>F12+F13</f>
        <v>2775316.65</v>
      </c>
      <c r="G10" s="392">
        <f>G12+G13</f>
        <v>702267409.99000013</v>
      </c>
      <c r="H10" s="394">
        <f>G10/C10</f>
        <v>0.70122076620545637</v>
      </c>
      <c r="J10" s="241"/>
    </row>
    <row r="11" spans="1:11" ht="30" customHeight="1" thickBot="1" x14ac:dyDescent="0.3">
      <c r="A11" s="348" t="s">
        <v>144</v>
      </c>
      <c r="B11" s="349"/>
      <c r="C11" s="347"/>
      <c r="D11" s="397"/>
      <c r="E11" s="242">
        <v>-39092619.25</v>
      </c>
      <c r="F11" s="391"/>
      <c r="G11" s="393"/>
      <c r="H11" s="395"/>
      <c r="J11" s="19"/>
    </row>
    <row r="12" spans="1:11" ht="31.5" x14ac:dyDescent="0.25">
      <c r="A12" s="350"/>
      <c r="B12" s="224" t="s">
        <v>192</v>
      </c>
      <c r="C12" s="225">
        <v>265653362.68000001</v>
      </c>
      <c r="D12" s="226">
        <v>126118308.84</v>
      </c>
      <c r="E12" s="227">
        <v>126118308.84</v>
      </c>
      <c r="F12" s="228">
        <v>0</v>
      </c>
      <c r="G12" s="332">
        <v>139535053.84</v>
      </c>
      <c r="H12" s="229">
        <v>0.52500000000000002</v>
      </c>
      <c r="J12" s="19"/>
      <c r="K12" s="19"/>
    </row>
    <row r="13" spans="1:11" ht="34.5" customHeight="1" x14ac:dyDescent="0.25">
      <c r="A13" s="350"/>
      <c r="B13" s="180" t="s">
        <v>143</v>
      </c>
      <c r="C13" s="369">
        <f>PO_sledování!L38</f>
        <v>735839239.70000005</v>
      </c>
      <c r="D13" s="371">
        <f>PO_sledování!M38</f>
        <v>173106883.55000001</v>
      </c>
      <c r="E13" s="181">
        <f>PO_sledování!N38</f>
        <v>209424186.15000001</v>
      </c>
      <c r="F13" s="373">
        <f>PO_sledování!O38</f>
        <v>2775316.65</v>
      </c>
      <c r="G13" s="369">
        <f>C13-D13</f>
        <v>562732356.1500001</v>
      </c>
      <c r="H13" s="375">
        <f>D13/C13</f>
        <v>0.23525095457069575</v>
      </c>
    </row>
    <row r="14" spans="1:11" ht="22.15" customHeight="1" thickBot="1" x14ac:dyDescent="0.3">
      <c r="A14" s="351"/>
      <c r="B14" s="197" t="s">
        <v>145</v>
      </c>
      <c r="C14" s="370"/>
      <c r="D14" s="372"/>
      <c r="E14" s="243">
        <v>-39092619.25</v>
      </c>
      <c r="F14" s="374"/>
      <c r="G14" s="370"/>
      <c r="H14" s="376"/>
    </row>
    <row r="15" spans="1:11" ht="49.5" customHeight="1" thickBot="1" x14ac:dyDescent="0.3">
      <c r="A15" s="381" t="s">
        <v>146</v>
      </c>
      <c r="B15" s="382"/>
      <c r="C15" s="198">
        <v>2065000000</v>
      </c>
      <c r="D15" s="199">
        <v>307867530</v>
      </c>
      <c r="E15" s="200">
        <v>307867530</v>
      </c>
      <c r="F15" s="204" t="s">
        <v>55</v>
      </c>
      <c r="G15" s="195" t="s">
        <v>55</v>
      </c>
      <c r="H15" s="196" t="s">
        <v>55</v>
      </c>
    </row>
    <row r="16" spans="1:11" ht="32.25" customHeight="1" x14ac:dyDescent="0.25">
      <c r="A16" s="383" t="s">
        <v>0</v>
      </c>
      <c r="B16" s="384"/>
      <c r="C16" s="158">
        <f>C7+C10+C15</f>
        <v>3317583062.0600004</v>
      </c>
      <c r="D16" s="159">
        <f>D7+D10+D15</f>
        <v>662453768.54999995</v>
      </c>
      <c r="E16" s="160">
        <f>E7+E10+E11+E15</f>
        <v>659678451.89999998</v>
      </c>
      <c r="F16" s="161">
        <f>F7+F10</f>
        <v>2775316.65</v>
      </c>
      <c r="G16" s="334">
        <f>G7+G10</f>
        <v>897996823.51000011</v>
      </c>
      <c r="H16" s="162" t="s">
        <v>55</v>
      </c>
    </row>
    <row r="17" spans="1:11" s="80" customFormat="1" x14ac:dyDescent="0.25">
      <c r="A17" s="86"/>
      <c r="B17" s="163"/>
      <c r="C17" s="163"/>
      <c r="D17" s="163"/>
      <c r="E17" s="163"/>
      <c r="F17" s="85"/>
      <c r="G17" s="164"/>
      <c r="H17" s="165"/>
    </row>
    <row r="18" spans="1:11" s="80" customFormat="1" ht="12.6" customHeight="1" x14ac:dyDescent="0.25">
      <c r="A18" s="385"/>
      <c r="B18" s="385"/>
      <c r="C18" s="385"/>
      <c r="D18" s="385"/>
      <c r="E18" s="385"/>
      <c r="F18" s="85"/>
      <c r="G18" s="164"/>
      <c r="H18" s="165"/>
    </row>
    <row r="19" spans="1:11" s="80" customFormat="1" ht="23.25" x14ac:dyDescent="0.25">
      <c r="A19" s="166" t="s">
        <v>184</v>
      </c>
      <c r="B19" s="167"/>
      <c r="C19" s="168"/>
      <c r="D19" s="168"/>
      <c r="E19" s="85"/>
      <c r="F19" s="85"/>
      <c r="G19" s="164"/>
      <c r="H19" s="165"/>
      <c r="J19" s="128"/>
    </row>
    <row r="20" spans="1:11" s="80" customFormat="1" ht="15" customHeight="1" x14ac:dyDescent="0.25">
      <c r="A20" s="167"/>
      <c r="B20" s="167"/>
      <c r="C20" s="168"/>
      <c r="D20" s="168"/>
      <c r="E20" s="85"/>
      <c r="F20" s="85"/>
      <c r="G20" s="164"/>
      <c r="H20" s="165"/>
      <c r="J20" s="128"/>
    </row>
    <row r="21" spans="1:11" s="80" customFormat="1" ht="14.25" customHeight="1" thickBot="1" x14ac:dyDescent="0.3">
      <c r="A21" s="212" t="s">
        <v>147</v>
      </c>
      <c r="B21" s="169"/>
      <c r="C21" s="170"/>
      <c r="D21" s="170"/>
      <c r="E21" s="171"/>
      <c r="F21" s="171"/>
      <c r="G21" s="172"/>
      <c r="H21" s="173"/>
      <c r="J21" s="128"/>
    </row>
    <row r="22" spans="1:11" s="80" customFormat="1" ht="33" customHeight="1" thickBot="1" x14ac:dyDescent="0.3">
      <c r="A22" s="386" t="s">
        <v>148</v>
      </c>
      <c r="B22" s="387"/>
      <c r="C22" s="387"/>
      <c r="D22" s="214">
        <f>D7+D10</f>
        <v>354586238.54999995</v>
      </c>
      <c r="E22" s="399" t="s">
        <v>190</v>
      </c>
      <c r="F22" s="368"/>
      <c r="G22" s="368"/>
      <c r="H22" s="368"/>
      <c r="J22" s="128"/>
      <c r="K22" s="128"/>
    </row>
    <row r="23" spans="1:11" s="80" customFormat="1" ht="45.6" customHeight="1" x14ac:dyDescent="0.25">
      <c r="A23" s="388" t="s">
        <v>56</v>
      </c>
      <c r="B23" s="379" t="s">
        <v>149</v>
      </c>
      <c r="C23" s="380"/>
      <c r="D23" s="209">
        <f>E8+E12+'KK_sledování '!N18+PO_sledování!N39+PO_sledování!N40</f>
        <v>359140771.30000001</v>
      </c>
      <c r="E23" s="368" t="s">
        <v>150</v>
      </c>
      <c r="F23" s="368"/>
      <c r="G23" s="368"/>
      <c r="H23" s="368"/>
      <c r="J23" s="128"/>
      <c r="K23" s="128"/>
    </row>
    <row r="24" spans="1:11" s="80" customFormat="1" ht="30" customHeight="1" x14ac:dyDescent="0.25">
      <c r="A24" s="350"/>
      <c r="B24" s="400" t="s">
        <v>145</v>
      </c>
      <c r="C24" s="401"/>
      <c r="D24" s="174">
        <v>-39092619.25</v>
      </c>
      <c r="E24" s="368" t="s">
        <v>151</v>
      </c>
      <c r="F24" s="368"/>
      <c r="G24" s="368"/>
      <c r="H24" s="368"/>
      <c r="J24" s="128"/>
      <c r="K24" s="128"/>
    </row>
    <row r="25" spans="1:11" s="80" customFormat="1" ht="30" customHeight="1" x14ac:dyDescent="0.25">
      <c r="A25" s="350"/>
      <c r="B25" s="402" t="s">
        <v>152</v>
      </c>
      <c r="C25" s="403"/>
      <c r="D25" s="215">
        <f>'KK_sledování '!N19+PO_sledování!N41</f>
        <v>31762769.850000001</v>
      </c>
      <c r="E25" s="368" t="s">
        <v>150</v>
      </c>
      <c r="F25" s="368"/>
      <c r="G25" s="368"/>
      <c r="H25" s="368"/>
    </row>
    <row r="26" spans="1:11" s="80" customFormat="1" ht="30" customHeight="1" x14ac:dyDescent="0.25">
      <c r="A26" s="389"/>
      <c r="B26" s="377" t="s">
        <v>153</v>
      </c>
      <c r="C26" s="378"/>
      <c r="D26" s="216">
        <f>'KK_sledování '!O17+PO_sledování!O38</f>
        <v>2775316.65</v>
      </c>
      <c r="E26" s="368" t="s">
        <v>150</v>
      </c>
      <c r="F26" s="368"/>
      <c r="G26" s="368"/>
      <c r="H26" s="368"/>
    </row>
    <row r="27" spans="1:11" s="80" customFormat="1" ht="30" customHeight="1" x14ac:dyDescent="0.25">
      <c r="A27" s="386" t="s">
        <v>154</v>
      </c>
      <c r="B27" s="387"/>
      <c r="C27" s="398"/>
      <c r="D27" s="175">
        <v>307867530</v>
      </c>
      <c r="E27" s="368" t="s">
        <v>155</v>
      </c>
      <c r="F27" s="368"/>
      <c r="G27" s="368"/>
      <c r="H27" s="368"/>
    </row>
    <row r="28" spans="1:11" s="80" customFormat="1" ht="49.5" customHeight="1" x14ac:dyDescent="0.25">
      <c r="A28" s="365" t="s">
        <v>156</v>
      </c>
      <c r="B28" s="366"/>
      <c r="C28" s="367"/>
      <c r="D28" s="176">
        <f>D23+D24+D25+D26+D27</f>
        <v>662453768.54999995</v>
      </c>
      <c r="E28" s="368" t="s">
        <v>191</v>
      </c>
      <c r="F28" s="368"/>
      <c r="G28" s="368"/>
      <c r="H28" s="368"/>
    </row>
    <row r="29" spans="1:11" s="80" customFormat="1" ht="15.75" x14ac:dyDescent="0.25">
      <c r="A29" s="202"/>
      <c r="B29" s="202"/>
      <c r="C29" s="202"/>
      <c r="D29" s="203"/>
      <c r="E29" s="201"/>
      <c r="F29" s="201"/>
      <c r="G29" s="201"/>
      <c r="H29" s="201"/>
    </row>
    <row r="30" spans="1:11" ht="18.75" x14ac:dyDescent="0.3">
      <c r="A30" s="213" t="s">
        <v>157</v>
      </c>
      <c r="B30" s="211"/>
      <c r="C30" s="177"/>
      <c r="D30" s="177"/>
      <c r="E30" s="177"/>
      <c r="F30" s="177"/>
      <c r="G30" s="178"/>
      <c r="H30" s="177"/>
    </row>
    <row r="31" spans="1:11" ht="64.150000000000006" customHeight="1" x14ac:dyDescent="0.25">
      <c r="A31" s="179" t="s">
        <v>3</v>
      </c>
      <c r="B31" s="360" t="s">
        <v>158</v>
      </c>
      <c r="C31" s="360"/>
      <c r="D31" s="361" t="s">
        <v>159</v>
      </c>
      <c r="E31" s="361"/>
      <c r="F31" s="361"/>
      <c r="G31" s="361"/>
      <c r="H31" s="361"/>
    </row>
    <row r="32" spans="1:11" ht="41.65" customHeight="1" x14ac:dyDescent="0.25">
      <c r="A32" s="179" t="s">
        <v>4</v>
      </c>
      <c r="B32" s="360" t="s">
        <v>160</v>
      </c>
      <c r="C32" s="360"/>
      <c r="D32" s="362" t="s">
        <v>185</v>
      </c>
      <c r="E32" s="363"/>
      <c r="F32" s="363"/>
      <c r="G32" s="363"/>
      <c r="H32" s="364"/>
    </row>
    <row r="33" spans="1:8" ht="98.65" customHeight="1" x14ac:dyDescent="0.25">
      <c r="A33" s="179" t="s">
        <v>5</v>
      </c>
      <c r="B33" s="360" t="s">
        <v>161</v>
      </c>
      <c r="C33" s="360"/>
      <c r="D33" s="361" t="s">
        <v>186</v>
      </c>
      <c r="E33" s="361"/>
      <c r="F33" s="361"/>
      <c r="G33" s="361"/>
      <c r="H33" s="361"/>
    </row>
    <row r="34" spans="1:8" ht="53.65" customHeight="1" x14ac:dyDescent="0.25">
      <c r="A34" s="179" t="s">
        <v>6</v>
      </c>
      <c r="B34" s="360" t="s">
        <v>162</v>
      </c>
      <c r="C34" s="360"/>
      <c r="D34" s="361" t="s">
        <v>163</v>
      </c>
      <c r="E34" s="361"/>
      <c r="F34" s="361"/>
      <c r="G34" s="361"/>
      <c r="H34" s="361"/>
    </row>
    <row r="35" spans="1:8" ht="40.15" customHeight="1" x14ac:dyDescent="0.25">
      <c r="A35" s="210" t="s">
        <v>188</v>
      </c>
      <c r="B35" s="360" t="s">
        <v>187</v>
      </c>
      <c r="C35" s="360"/>
      <c r="D35" s="361" t="s">
        <v>189</v>
      </c>
      <c r="E35" s="361"/>
      <c r="F35" s="361"/>
      <c r="G35" s="361"/>
      <c r="H35" s="361"/>
    </row>
  </sheetData>
  <mergeCells count="50">
    <mergeCell ref="F10:F11"/>
    <mergeCell ref="G10:G11"/>
    <mergeCell ref="H10:H11"/>
    <mergeCell ref="D10:D11"/>
    <mergeCell ref="A27:C27"/>
    <mergeCell ref="E27:H27"/>
    <mergeCell ref="E22:H22"/>
    <mergeCell ref="B24:C24"/>
    <mergeCell ref="E24:H24"/>
    <mergeCell ref="B25:C25"/>
    <mergeCell ref="E25:H25"/>
    <mergeCell ref="A12:A14"/>
    <mergeCell ref="A28:C28"/>
    <mergeCell ref="E28:H28"/>
    <mergeCell ref="C13:C14"/>
    <mergeCell ref="D13:D14"/>
    <mergeCell ref="F13:F14"/>
    <mergeCell ref="G13:G14"/>
    <mergeCell ref="H13:H14"/>
    <mergeCell ref="B26:C26"/>
    <mergeCell ref="E26:H26"/>
    <mergeCell ref="B23:C23"/>
    <mergeCell ref="E23:H23"/>
    <mergeCell ref="A15:B15"/>
    <mergeCell ref="A16:B16"/>
    <mergeCell ref="A18:E18"/>
    <mergeCell ref="A22:C22"/>
    <mergeCell ref="A23:A26"/>
    <mergeCell ref="B35:C35"/>
    <mergeCell ref="D35:H35"/>
    <mergeCell ref="B31:C31"/>
    <mergeCell ref="D31:H31"/>
    <mergeCell ref="B32:C32"/>
    <mergeCell ref="D32:H32"/>
    <mergeCell ref="B33:C33"/>
    <mergeCell ref="D33:H33"/>
    <mergeCell ref="B34:C34"/>
    <mergeCell ref="D34:H34"/>
    <mergeCell ref="A1:H1"/>
    <mergeCell ref="A4:B5"/>
    <mergeCell ref="C4:C5"/>
    <mergeCell ref="D4:F4"/>
    <mergeCell ref="G4:G5"/>
    <mergeCell ref="H4:H5"/>
    <mergeCell ref="A6:B6"/>
    <mergeCell ref="A7:B7"/>
    <mergeCell ref="A10:B10"/>
    <mergeCell ref="C10:C11"/>
    <mergeCell ref="A11:B11"/>
    <mergeCell ref="A8:A9"/>
  </mergeCells>
  <printOptions horizontalCentered="1"/>
  <pageMargins left="0.51181102362204722" right="0.51181102362204722"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4.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8"/>
  <sheetViews>
    <sheetView topLeftCell="A4" zoomScale="59" zoomScaleNormal="59" zoomScaleSheetLayoutView="42" zoomScalePageLayoutView="70" workbookViewId="0">
      <selection activeCell="O12" sqref="O12:O13"/>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330" t="s">
        <v>227</v>
      </c>
      <c r="B1" s="330"/>
    </row>
    <row r="2" spans="1:22" ht="33" customHeight="1" x14ac:dyDescent="0.35">
      <c r="A2" s="135" t="s">
        <v>71</v>
      </c>
      <c r="C2" s="81"/>
      <c r="D2" s="81"/>
      <c r="E2" s="81"/>
      <c r="F2" s="81"/>
      <c r="G2" s="81"/>
      <c r="H2" s="81"/>
      <c r="I2" s="81"/>
      <c r="J2" s="81"/>
      <c r="K2" s="81"/>
      <c r="L2" s="81"/>
      <c r="M2" s="81"/>
      <c r="N2" s="81"/>
      <c r="O2" s="81"/>
      <c r="P2" s="81"/>
      <c r="Q2" s="8"/>
    </row>
    <row r="3" spans="1:22" ht="10.15" customHeight="1" x14ac:dyDescent="0.35">
      <c r="A3" s="135"/>
      <c r="C3" s="81"/>
      <c r="D3" s="81"/>
      <c r="E3" s="81"/>
      <c r="F3" s="81"/>
      <c r="G3" s="81"/>
      <c r="H3" s="81"/>
      <c r="I3" s="81"/>
      <c r="J3" s="81"/>
      <c r="K3" s="81"/>
      <c r="L3" s="81"/>
      <c r="M3" s="81"/>
      <c r="N3" s="81"/>
      <c r="O3" s="81"/>
      <c r="P3" s="81"/>
      <c r="Q3" s="8"/>
    </row>
    <row r="4" spans="1:22" ht="38.25" customHeight="1" x14ac:dyDescent="0.25">
      <c r="A4" s="458" t="s">
        <v>20</v>
      </c>
      <c r="B4" s="452" t="s">
        <v>21</v>
      </c>
      <c r="C4" s="452" t="s">
        <v>17</v>
      </c>
      <c r="D4" s="453" t="s">
        <v>22</v>
      </c>
      <c r="E4" s="452" t="s">
        <v>23</v>
      </c>
      <c r="F4" s="446" t="s">
        <v>67</v>
      </c>
      <c r="G4" s="452" t="s">
        <v>7</v>
      </c>
      <c r="H4" s="453" t="s">
        <v>25</v>
      </c>
      <c r="I4" s="452" t="s">
        <v>26</v>
      </c>
      <c r="J4" s="452" t="s">
        <v>8</v>
      </c>
      <c r="K4" s="455" t="s">
        <v>10</v>
      </c>
      <c r="L4" s="457" t="s">
        <v>27</v>
      </c>
      <c r="M4" s="441" t="s">
        <v>28</v>
      </c>
      <c r="N4" s="442"/>
      <c r="O4" s="443"/>
      <c r="P4" s="444" t="s">
        <v>166</v>
      </c>
      <c r="Q4" s="450" t="s">
        <v>30</v>
      </c>
    </row>
    <row r="5" spans="1:22" ht="90" x14ac:dyDescent="0.25">
      <c r="A5" s="459"/>
      <c r="B5" s="453"/>
      <c r="C5" s="453"/>
      <c r="D5" s="454"/>
      <c r="E5" s="453"/>
      <c r="F5" s="447"/>
      <c r="G5" s="453"/>
      <c r="H5" s="454"/>
      <c r="I5" s="453"/>
      <c r="J5" s="453"/>
      <c r="K5" s="456"/>
      <c r="L5" s="444"/>
      <c r="M5" s="245" t="s">
        <v>31</v>
      </c>
      <c r="N5" s="89" t="s">
        <v>68</v>
      </c>
      <c r="O5" s="90" t="s">
        <v>69</v>
      </c>
      <c r="P5" s="445"/>
      <c r="Q5" s="451"/>
    </row>
    <row r="6" spans="1:22" ht="26.25" customHeight="1" thickBot="1" x14ac:dyDescent="0.3">
      <c r="A6" s="91" t="s">
        <v>33</v>
      </c>
      <c r="B6" s="91" t="s">
        <v>34</v>
      </c>
      <c r="C6" s="91" t="s">
        <v>35</v>
      </c>
      <c r="D6" s="91" t="s">
        <v>36</v>
      </c>
      <c r="E6" s="91" t="s">
        <v>37</v>
      </c>
      <c r="F6" s="92" t="s">
        <v>38</v>
      </c>
      <c r="G6" s="91" t="s">
        <v>39</v>
      </c>
      <c r="H6" s="91" t="s">
        <v>40</v>
      </c>
      <c r="I6" s="91" t="s">
        <v>41</v>
      </c>
      <c r="J6" s="91" t="s">
        <v>42</v>
      </c>
      <c r="K6" s="93" t="s">
        <v>43</v>
      </c>
      <c r="L6" s="94" t="s">
        <v>44</v>
      </c>
      <c r="M6" s="94" t="s">
        <v>45</v>
      </c>
      <c r="N6" s="95" t="s">
        <v>46</v>
      </c>
      <c r="O6" s="93" t="s">
        <v>47</v>
      </c>
      <c r="P6" s="94" t="s">
        <v>48</v>
      </c>
      <c r="Q6" s="96" t="s">
        <v>167</v>
      </c>
    </row>
    <row r="7" spans="1:22" ht="389.1" customHeight="1" x14ac:dyDescent="0.25">
      <c r="A7" s="254">
        <v>19</v>
      </c>
      <c r="B7" s="306" t="s">
        <v>61</v>
      </c>
      <c r="C7" s="306" t="s">
        <v>63</v>
      </c>
      <c r="D7" s="306" t="s">
        <v>78</v>
      </c>
      <c r="E7" s="306" t="s">
        <v>79</v>
      </c>
      <c r="F7" s="306" t="s">
        <v>80</v>
      </c>
      <c r="G7" s="307">
        <v>144128467</v>
      </c>
      <c r="H7" s="306" t="s">
        <v>81</v>
      </c>
      <c r="I7" s="306" t="s">
        <v>77</v>
      </c>
      <c r="J7" s="306" t="s">
        <v>62</v>
      </c>
      <c r="K7" s="308" t="s">
        <v>222</v>
      </c>
      <c r="L7" s="309">
        <v>9222024</v>
      </c>
      <c r="M7" s="309">
        <f t="shared" ref="M7:M8" si="0">N7+O7</f>
        <v>9222024</v>
      </c>
      <c r="N7" s="183">
        <v>9222024</v>
      </c>
      <c r="O7" s="310">
        <v>0</v>
      </c>
      <c r="P7" s="311">
        <f t="shared" ref="P7:P8" si="1">M7/L7</f>
        <v>1</v>
      </c>
      <c r="Q7" s="184" t="s">
        <v>223</v>
      </c>
    </row>
    <row r="8" spans="1:22" ht="364.9" customHeight="1" x14ac:dyDescent="0.25">
      <c r="A8" s="418">
        <v>26</v>
      </c>
      <c r="B8" s="410" t="s">
        <v>61</v>
      </c>
      <c r="C8" s="410" t="s">
        <v>66</v>
      </c>
      <c r="D8" s="410" t="s">
        <v>82</v>
      </c>
      <c r="E8" s="410" t="s">
        <v>83</v>
      </c>
      <c r="F8" s="410" t="s">
        <v>84</v>
      </c>
      <c r="G8" s="439">
        <v>32851203.190000001</v>
      </c>
      <c r="H8" s="410" t="s">
        <v>85</v>
      </c>
      <c r="I8" s="410" t="s">
        <v>86</v>
      </c>
      <c r="J8" s="410" t="s">
        <v>87</v>
      </c>
      <c r="K8" s="433" t="s">
        <v>88</v>
      </c>
      <c r="L8" s="435">
        <v>732271.43</v>
      </c>
      <c r="M8" s="427">
        <f t="shared" si="0"/>
        <v>732271.43</v>
      </c>
      <c r="N8" s="437">
        <v>732271.43</v>
      </c>
      <c r="O8" s="448">
        <v>0</v>
      </c>
      <c r="P8" s="421">
        <f t="shared" si="1"/>
        <v>1</v>
      </c>
      <c r="Q8" s="423" t="s">
        <v>200</v>
      </c>
    </row>
    <row r="9" spans="1:22" ht="272.10000000000002" customHeight="1" x14ac:dyDescent="0.25">
      <c r="A9" s="420"/>
      <c r="B9" s="412"/>
      <c r="C9" s="412"/>
      <c r="D9" s="412"/>
      <c r="E9" s="412"/>
      <c r="F9" s="412"/>
      <c r="G9" s="440"/>
      <c r="H9" s="412"/>
      <c r="I9" s="412"/>
      <c r="J9" s="412"/>
      <c r="K9" s="434"/>
      <c r="L9" s="436"/>
      <c r="M9" s="428"/>
      <c r="N9" s="438"/>
      <c r="O9" s="449"/>
      <c r="P9" s="422"/>
      <c r="Q9" s="424"/>
    </row>
    <row r="10" spans="1:22" ht="320.25" customHeight="1" x14ac:dyDescent="0.25">
      <c r="A10" s="418">
        <v>27</v>
      </c>
      <c r="B10" s="410" t="s">
        <v>61</v>
      </c>
      <c r="C10" s="410" t="s">
        <v>64</v>
      </c>
      <c r="D10" s="410" t="s">
        <v>82</v>
      </c>
      <c r="E10" s="410" t="s">
        <v>89</v>
      </c>
      <c r="F10" s="410" t="s">
        <v>90</v>
      </c>
      <c r="G10" s="415">
        <v>37057739.189999998</v>
      </c>
      <c r="H10" s="418" t="s">
        <v>76</v>
      </c>
      <c r="I10" s="418" t="s">
        <v>77</v>
      </c>
      <c r="J10" s="312" t="s">
        <v>49</v>
      </c>
      <c r="K10" s="262" t="s">
        <v>224</v>
      </c>
      <c r="L10" s="279">
        <v>5932671</v>
      </c>
      <c r="M10" s="279">
        <f>N10+O10</f>
        <v>5932671</v>
      </c>
      <c r="N10" s="237">
        <v>5932671</v>
      </c>
      <c r="O10" s="313">
        <v>0</v>
      </c>
      <c r="P10" s="314">
        <f t="shared" ref="P10:P17" si="2">M10/L10</f>
        <v>1</v>
      </c>
      <c r="Q10" s="87" t="s">
        <v>225</v>
      </c>
    </row>
    <row r="11" spans="1:22" ht="57" customHeight="1" x14ac:dyDescent="0.25">
      <c r="A11" s="420"/>
      <c r="B11" s="412"/>
      <c r="C11" s="412"/>
      <c r="D11" s="412"/>
      <c r="E11" s="412"/>
      <c r="F11" s="412"/>
      <c r="G11" s="417"/>
      <c r="H11" s="420"/>
      <c r="I11" s="420"/>
      <c r="J11" s="151" t="s">
        <v>91</v>
      </c>
      <c r="K11" s="315" t="s">
        <v>214</v>
      </c>
      <c r="L11" s="99">
        <v>0</v>
      </c>
      <c r="M11" s="97">
        <v>0</v>
      </c>
      <c r="N11" s="98">
        <v>0</v>
      </c>
      <c r="O11" s="98">
        <v>0</v>
      </c>
      <c r="P11" s="314">
        <v>0</v>
      </c>
      <c r="Q11" s="87" t="s">
        <v>201</v>
      </c>
    </row>
    <row r="12" spans="1:22" ht="409.6" customHeight="1" x14ac:dyDescent="0.25">
      <c r="A12" s="418">
        <v>28</v>
      </c>
      <c r="B12" s="418" t="s">
        <v>61</v>
      </c>
      <c r="C12" s="410" t="s">
        <v>65</v>
      </c>
      <c r="D12" s="410" t="s">
        <v>82</v>
      </c>
      <c r="E12" s="410" t="s">
        <v>92</v>
      </c>
      <c r="F12" s="410" t="s">
        <v>84</v>
      </c>
      <c r="G12" s="415">
        <v>135462141.78</v>
      </c>
      <c r="H12" s="410" t="s">
        <v>76</v>
      </c>
      <c r="I12" s="410" t="s">
        <v>77</v>
      </c>
      <c r="J12" s="413" t="s">
        <v>87</v>
      </c>
      <c r="K12" s="316" t="s">
        <v>93</v>
      </c>
      <c r="L12" s="425">
        <v>1779352.04</v>
      </c>
      <c r="M12" s="427">
        <f>N12+O12</f>
        <v>1779352.04</v>
      </c>
      <c r="N12" s="429">
        <v>1779352.04</v>
      </c>
      <c r="O12" s="431">
        <v>0</v>
      </c>
      <c r="P12" s="421">
        <f t="shared" si="2"/>
        <v>1</v>
      </c>
      <c r="Q12" s="423" t="s">
        <v>138</v>
      </c>
      <c r="T12" s="100"/>
      <c r="U12" s="24"/>
      <c r="V12" s="24"/>
    </row>
    <row r="13" spans="1:22" ht="223.9" customHeight="1" x14ac:dyDescent="0.25">
      <c r="A13" s="419"/>
      <c r="B13" s="419"/>
      <c r="C13" s="411"/>
      <c r="D13" s="411"/>
      <c r="E13" s="411"/>
      <c r="F13" s="411"/>
      <c r="G13" s="416"/>
      <c r="H13" s="411"/>
      <c r="I13" s="411"/>
      <c r="J13" s="414"/>
      <c r="K13" s="317"/>
      <c r="L13" s="426"/>
      <c r="M13" s="428"/>
      <c r="N13" s="430"/>
      <c r="O13" s="432"/>
      <c r="P13" s="422"/>
      <c r="Q13" s="424"/>
      <c r="T13" s="100"/>
      <c r="U13" s="24"/>
      <c r="V13" s="24"/>
    </row>
    <row r="14" spans="1:22" ht="198" customHeight="1" x14ac:dyDescent="0.25">
      <c r="A14" s="419"/>
      <c r="B14" s="419"/>
      <c r="C14" s="411"/>
      <c r="D14" s="411"/>
      <c r="E14" s="411"/>
      <c r="F14" s="411"/>
      <c r="G14" s="416"/>
      <c r="H14" s="411"/>
      <c r="I14" s="411"/>
      <c r="J14" s="151" t="s">
        <v>49</v>
      </c>
      <c r="K14" s="315" t="s">
        <v>226</v>
      </c>
      <c r="L14" s="238">
        <v>19367903</v>
      </c>
      <c r="M14" s="238">
        <f>N14+O14</f>
        <v>19367903</v>
      </c>
      <c r="N14" s="240">
        <v>19367903</v>
      </c>
      <c r="O14" s="239">
        <v>0</v>
      </c>
      <c r="P14" s="314">
        <f t="shared" si="2"/>
        <v>1</v>
      </c>
      <c r="Q14" s="87" t="s">
        <v>139</v>
      </c>
    </row>
    <row r="15" spans="1:22" ht="48.6" customHeight="1" x14ac:dyDescent="0.25">
      <c r="A15" s="419"/>
      <c r="B15" s="419"/>
      <c r="C15" s="411"/>
      <c r="D15" s="411"/>
      <c r="E15" s="411"/>
      <c r="F15" s="411"/>
      <c r="G15" s="416"/>
      <c r="H15" s="411"/>
      <c r="I15" s="411"/>
      <c r="J15" s="151" t="s">
        <v>91</v>
      </c>
      <c r="K15" s="315" t="s">
        <v>214</v>
      </c>
      <c r="L15" s="279">
        <v>0</v>
      </c>
      <c r="M15" s="279">
        <v>0</v>
      </c>
      <c r="N15" s="101">
        <v>0</v>
      </c>
      <c r="O15" s="318">
        <v>0</v>
      </c>
      <c r="P15" s="314">
        <v>0</v>
      </c>
      <c r="Q15" s="87" t="s">
        <v>202</v>
      </c>
    </row>
    <row r="16" spans="1:22" ht="53.45" customHeight="1" thickBot="1" x14ac:dyDescent="0.3">
      <c r="A16" s="420"/>
      <c r="B16" s="420"/>
      <c r="C16" s="412"/>
      <c r="D16" s="412"/>
      <c r="E16" s="412"/>
      <c r="F16" s="412"/>
      <c r="G16" s="417"/>
      <c r="H16" s="412"/>
      <c r="I16" s="412"/>
      <c r="J16" s="151" t="s">
        <v>91</v>
      </c>
      <c r="K16" s="315" t="s">
        <v>214</v>
      </c>
      <c r="L16" s="279">
        <v>0</v>
      </c>
      <c r="M16" s="279">
        <v>0</v>
      </c>
      <c r="N16" s="101">
        <v>0</v>
      </c>
      <c r="O16" s="318">
        <v>0</v>
      </c>
      <c r="P16" s="314">
        <v>0</v>
      </c>
      <c r="Q16" s="87" t="s">
        <v>203</v>
      </c>
    </row>
    <row r="17" spans="1:17" ht="32.25" customHeight="1" thickBot="1" x14ac:dyDescent="0.3">
      <c r="A17" s="404" t="s">
        <v>0</v>
      </c>
      <c r="B17" s="405"/>
      <c r="C17" s="405"/>
      <c r="D17" s="405"/>
      <c r="E17" s="405"/>
      <c r="F17" s="406"/>
      <c r="G17" s="102">
        <f>SUM(G7:G16)</f>
        <v>349499551.15999997</v>
      </c>
      <c r="H17" s="102"/>
      <c r="I17" s="319"/>
      <c r="J17" s="320"/>
      <c r="K17" s="321"/>
      <c r="L17" s="103">
        <f>SUM(L7:L16)</f>
        <v>37034221.469999999</v>
      </c>
      <c r="M17" s="103">
        <f>SUM(M7:M16)</f>
        <v>37034221.469999999</v>
      </c>
      <c r="N17" s="104">
        <f>SUM(N7:N16)</f>
        <v>37034221.469999999</v>
      </c>
      <c r="O17" s="105">
        <f>SUM(O7:O16)</f>
        <v>0</v>
      </c>
      <c r="P17" s="106">
        <f t="shared" si="2"/>
        <v>1</v>
      </c>
      <c r="Q17" s="321" t="s">
        <v>55</v>
      </c>
    </row>
    <row r="18" spans="1:17" ht="28.5" customHeight="1" x14ac:dyDescent="0.25">
      <c r="A18" s="107"/>
      <c r="B18" s="108" t="s">
        <v>56</v>
      </c>
      <c r="C18" s="407" t="s">
        <v>57</v>
      </c>
      <c r="D18" s="407"/>
      <c r="E18" s="407"/>
      <c r="F18" s="407"/>
      <c r="G18" s="109"/>
      <c r="H18" s="109"/>
      <c r="I18" s="110"/>
      <c r="J18" s="110"/>
      <c r="K18" s="111"/>
      <c r="L18" s="112" t="s">
        <v>55</v>
      </c>
      <c r="M18" s="113" t="s">
        <v>55</v>
      </c>
      <c r="N18" s="114">
        <f>N7+N8+N12+N10</f>
        <v>17666318.469999999</v>
      </c>
      <c r="O18" s="115" t="s">
        <v>55</v>
      </c>
      <c r="P18" s="116" t="s">
        <v>55</v>
      </c>
      <c r="Q18" s="322" t="s">
        <v>55</v>
      </c>
    </row>
    <row r="19" spans="1:17" ht="27" customHeight="1" x14ac:dyDescent="0.25">
      <c r="A19" s="107"/>
      <c r="B19" s="117" t="s">
        <v>56</v>
      </c>
      <c r="C19" s="408" t="s">
        <v>70</v>
      </c>
      <c r="D19" s="408"/>
      <c r="E19" s="408"/>
      <c r="F19" s="408"/>
      <c r="G19" s="408"/>
      <c r="H19" s="408"/>
      <c r="I19" s="408"/>
      <c r="J19" s="408"/>
      <c r="K19" s="409"/>
      <c r="L19" s="118" t="s">
        <v>55</v>
      </c>
      <c r="M19" s="119" t="s">
        <v>55</v>
      </c>
      <c r="N19" s="120">
        <f>N14</f>
        <v>19367903</v>
      </c>
      <c r="O19" s="121">
        <f>O17</f>
        <v>0</v>
      </c>
      <c r="P19" s="323" t="s">
        <v>55</v>
      </c>
      <c r="Q19" s="324" t="s">
        <v>55</v>
      </c>
    </row>
    <row r="20" spans="1:17" x14ac:dyDescent="0.25">
      <c r="A20" s="122"/>
      <c r="B20" s="325"/>
      <c r="C20" s="73"/>
      <c r="D20" s="73"/>
      <c r="E20" s="123"/>
      <c r="F20" s="326"/>
      <c r="G20" s="326"/>
      <c r="H20" s="326"/>
      <c r="I20" s="326"/>
      <c r="J20" s="326"/>
      <c r="K20" s="326"/>
      <c r="L20" s="326"/>
      <c r="M20" s="326"/>
      <c r="N20" s="327"/>
      <c r="O20" s="73"/>
      <c r="P20" s="73"/>
    </row>
    <row r="21" spans="1:17" x14ac:dyDescent="0.25">
      <c r="A21" s="122"/>
      <c r="B21" s="328"/>
      <c r="C21" s="124"/>
      <c r="D21" s="124"/>
      <c r="E21" s="75"/>
      <c r="F21" s="329"/>
      <c r="G21" s="329"/>
      <c r="H21" s="329"/>
      <c r="I21" s="329"/>
      <c r="J21" s="329"/>
      <c r="K21" s="329"/>
      <c r="L21" s="329"/>
      <c r="M21" s="125"/>
      <c r="N21" s="126"/>
      <c r="O21" s="127"/>
      <c r="P21" s="73"/>
    </row>
    <row r="22" spans="1:17" x14ac:dyDescent="0.25">
      <c r="A22" s="58"/>
      <c r="F22" s="81"/>
      <c r="G22" s="81"/>
      <c r="H22" s="81"/>
      <c r="I22" s="81"/>
      <c r="J22" s="81"/>
      <c r="K22" s="81"/>
      <c r="L22" s="81"/>
      <c r="M22" s="81"/>
      <c r="N22" s="19"/>
      <c r="O22" s="19"/>
      <c r="P22" s="19"/>
    </row>
    <row r="23" spans="1:17" x14ac:dyDescent="0.25">
      <c r="A23" s="58"/>
      <c r="F23" s="81"/>
      <c r="G23" s="81"/>
      <c r="H23" s="81"/>
      <c r="I23" s="81"/>
      <c r="J23" s="81"/>
      <c r="K23" s="81"/>
      <c r="L23" s="81"/>
      <c r="M23" s="81"/>
      <c r="N23" s="19"/>
      <c r="O23" s="19"/>
      <c r="P23" s="19"/>
    </row>
    <row r="24" spans="1:17" x14ac:dyDescent="0.25">
      <c r="A24" s="58"/>
      <c r="F24" s="81"/>
      <c r="G24" s="81"/>
      <c r="H24" s="81"/>
      <c r="I24" s="81"/>
      <c r="J24" s="81"/>
      <c r="K24" s="81"/>
      <c r="L24" s="81"/>
      <c r="M24" s="81"/>
      <c r="N24" s="19"/>
      <c r="O24" s="19"/>
      <c r="P24" s="19"/>
    </row>
    <row r="25" spans="1:17" x14ac:dyDescent="0.25">
      <c r="A25" s="58"/>
      <c r="F25" s="81"/>
      <c r="G25" s="81"/>
      <c r="H25" s="81"/>
      <c r="I25" s="81"/>
      <c r="J25" s="81"/>
      <c r="K25" s="81"/>
      <c r="L25" s="81"/>
      <c r="M25" s="81"/>
      <c r="N25" s="19"/>
      <c r="O25" s="19"/>
      <c r="P25" s="19"/>
    </row>
    <row r="26" spans="1:17" x14ac:dyDescent="0.25">
      <c r="A26" s="58"/>
      <c r="F26" s="81"/>
      <c r="G26" s="81"/>
      <c r="H26" s="81"/>
      <c r="I26" s="81"/>
      <c r="J26" s="81"/>
      <c r="K26" s="81"/>
      <c r="L26" s="81"/>
      <c r="M26" s="81"/>
      <c r="N26" s="19"/>
      <c r="O26" s="19"/>
      <c r="P26" s="19"/>
    </row>
    <row r="27" spans="1:17" x14ac:dyDescent="0.25">
      <c r="A27" s="58"/>
      <c r="F27" s="81"/>
      <c r="G27" s="81"/>
      <c r="H27" s="81"/>
      <c r="I27" s="81"/>
      <c r="J27" s="81"/>
      <c r="K27" s="81"/>
      <c r="L27" s="81"/>
      <c r="M27" s="81"/>
      <c r="N27" s="19"/>
      <c r="O27" s="19"/>
      <c r="P27" s="19"/>
    </row>
    <row r="28" spans="1:17" x14ac:dyDescent="0.25">
      <c r="A28" s="58"/>
      <c r="F28" s="81"/>
      <c r="G28" s="81"/>
      <c r="H28" s="81"/>
      <c r="I28" s="81"/>
      <c r="J28" s="81"/>
      <c r="K28" s="81"/>
      <c r="L28" s="81"/>
      <c r="M28" s="81"/>
      <c r="N28" s="19"/>
      <c r="O28" s="19"/>
      <c r="P28" s="19"/>
    </row>
    <row r="29" spans="1:17" x14ac:dyDescent="0.25">
      <c r="A29" s="58"/>
      <c r="F29" s="81"/>
      <c r="G29" s="81"/>
      <c r="H29" s="81"/>
      <c r="I29" s="81"/>
      <c r="J29" s="81"/>
      <c r="K29" s="81"/>
      <c r="L29" s="81"/>
      <c r="M29" s="81"/>
      <c r="N29" s="19"/>
      <c r="O29" s="19"/>
      <c r="P29" s="19"/>
    </row>
    <row r="30" spans="1:17" x14ac:dyDescent="0.25">
      <c r="A30" s="58"/>
      <c r="F30" s="81"/>
      <c r="G30" s="81"/>
      <c r="H30" s="81"/>
      <c r="I30" s="81"/>
      <c r="J30" s="81"/>
      <c r="K30" s="81"/>
      <c r="L30" s="81"/>
      <c r="M30" s="81"/>
      <c r="N30" s="19"/>
      <c r="O30" s="19"/>
      <c r="P30" s="19"/>
    </row>
    <row r="31" spans="1:17" x14ac:dyDescent="0.25">
      <c r="A31" s="58"/>
      <c r="F31" s="81"/>
      <c r="G31" s="81"/>
      <c r="H31" s="81"/>
      <c r="I31" s="81"/>
      <c r="J31" s="81"/>
      <c r="K31" s="81"/>
      <c r="L31" s="81"/>
      <c r="M31" s="81"/>
      <c r="N31" s="19"/>
      <c r="O31" s="19"/>
      <c r="P31" s="19"/>
    </row>
    <row r="32" spans="1:17" x14ac:dyDescent="0.25">
      <c r="A32" s="58"/>
      <c r="F32" s="81"/>
      <c r="G32" s="81"/>
      <c r="H32" s="81"/>
      <c r="I32" s="81"/>
      <c r="J32" s="81"/>
      <c r="K32" s="81"/>
      <c r="L32" s="81"/>
      <c r="M32" s="81"/>
      <c r="N32" s="19"/>
      <c r="O32" s="19"/>
      <c r="P32" s="19"/>
    </row>
    <row r="33" spans="1:16" x14ac:dyDescent="0.25">
      <c r="A33" s="58"/>
      <c r="F33" s="81"/>
      <c r="G33" s="81"/>
      <c r="H33" s="81"/>
      <c r="I33" s="81"/>
      <c r="J33" s="81"/>
      <c r="K33" s="81"/>
      <c r="L33" s="81"/>
      <c r="M33" s="81"/>
      <c r="N33" s="19"/>
      <c r="O33" s="19"/>
      <c r="P33" s="19"/>
    </row>
    <row r="34" spans="1:16" x14ac:dyDescent="0.25">
      <c r="A34" s="58"/>
      <c r="F34" s="81"/>
      <c r="G34" s="81"/>
      <c r="H34" s="81"/>
      <c r="I34" s="81"/>
      <c r="J34" s="81"/>
      <c r="K34" s="81"/>
      <c r="L34" s="81"/>
      <c r="M34" s="81"/>
      <c r="N34" s="19"/>
      <c r="O34" s="19"/>
      <c r="P34" s="19"/>
    </row>
    <row r="35" spans="1:16" x14ac:dyDescent="0.25">
      <c r="A35" s="58"/>
      <c r="F35" s="81"/>
      <c r="G35" s="81"/>
      <c r="H35" s="81"/>
      <c r="I35" s="81"/>
      <c r="J35" s="81"/>
      <c r="K35" s="81"/>
      <c r="L35" s="81"/>
      <c r="M35" s="81"/>
      <c r="N35" s="19"/>
      <c r="O35" s="19"/>
      <c r="P35" s="19"/>
    </row>
    <row r="36" spans="1:16" x14ac:dyDescent="0.25">
      <c r="A36" s="58"/>
      <c r="F36" s="81"/>
      <c r="G36" s="81"/>
      <c r="H36" s="81"/>
      <c r="I36" s="81"/>
      <c r="J36" s="81"/>
      <c r="K36" s="81"/>
      <c r="L36" s="81"/>
      <c r="M36" s="81"/>
      <c r="N36" s="19"/>
      <c r="O36" s="19"/>
      <c r="P36" s="19"/>
    </row>
    <row r="37" spans="1:16" x14ac:dyDescent="0.25">
      <c r="A37" s="58"/>
      <c r="F37" s="81"/>
      <c r="G37" s="81"/>
      <c r="H37" s="81"/>
      <c r="I37" s="81"/>
      <c r="J37" s="81"/>
      <c r="K37" s="81"/>
      <c r="L37" s="81"/>
      <c r="M37" s="81"/>
      <c r="N37" s="19"/>
      <c r="O37" s="19"/>
      <c r="P37" s="19"/>
    </row>
    <row r="38" spans="1:16" x14ac:dyDescent="0.25">
      <c r="A38" s="58"/>
      <c r="F38" s="81"/>
      <c r="G38" s="81"/>
      <c r="H38" s="81"/>
      <c r="I38" s="81"/>
      <c r="J38" s="81"/>
      <c r="K38" s="81"/>
      <c r="L38" s="81"/>
      <c r="M38" s="81"/>
      <c r="N38" s="19"/>
      <c r="O38" s="19"/>
      <c r="P38" s="19"/>
    </row>
    <row r="39" spans="1:16" x14ac:dyDescent="0.25">
      <c r="A39" s="58"/>
      <c r="F39" s="81"/>
      <c r="G39" s="81"/>
      <c r="H39" s="81"/>
      <c r="I39" s="81"/>
      <c r="J39" s="81"/>
      <c r="K39" s="81"/>
      <c r="L39" s="81"/>
      <c r="M39" s="81"/>
      <c r="N39" s="19"/>
      <c r="O39" s="19"/>
      <c r="P39" s="19"/>
    </row>
    <row r="40" spans="1:16" x14ac:dyDescent="0.25">
      <c r="A40" s="58"/>
      <c r="F40" s="81"/>
      <c r="G40" s="81"/>
      <c r="H40" s="81"/>
      <c r="I40" s="81"/>
      <c r="J40" s="81"/>
      <c r="K40" s="81"/>
      <c r="L40" s="81"/>
      <c r="M40" s="81"/>
      <c r="N40" s="19"/>
      <c r="O40" s="19"/>
      <c r="P40" s="19"/>
    </row>
    <row r="41" spans="1:16" x14ac:dyDescent="0.25">
      <c r="A41" s="58"/>
      <c r="F41" s="81"/>
      <c r="G41" s="81"/>
      <c r="H41" s="81"/>
      <c r="I41" s="81"/>
      <c r="J41" s="81"/>
      <c r="K41" s="81"/>
      <c r="L41" s="81"/>
      <c r="M41" s="81"/>
      <c r="N41" s="19"/>
      <c r="O41" s="19"/>
      <c r="P41" s="19"/>
    </row>
    <row r="42" spans="1:16" x14ac:dyDescent="0.25">
      <c r="A42" s="58"/>
      <c r="F42" s="81"/>
      <c r="G42" s="81"/>
      <c r="H42" s="81"/>
      <c r="I42" s="81"/>
      <c r="J42" s="81"/>
      <c r="K42" s="81"/>
      <c r="L42" s="81"/>
      <c r="M42" s="81"/>
      <c r="N42" s="19"/>
      <c r="O42" s="19"/>
      <c r="P42" s="19"/>
    </row>
    <row r="43" spans="1:16" x14ac:dyDescent="0.25">
      <c r="A43" s="58"/>
      <c r="F43" s="81"/>
      <c r="G43" s="81"/>
      <c r="H43" s="81"/>
      <c r="I43" s="81"/>
      <c r="J43" s="81"/>
      <c r="K43" s="81"/>
      <c r="L43" s="81"/>
      <c r="M43" s="81"/>
      <c r="N43" s="19"/>
      <c r="O43" s="19"/>
      <c r="P43" s="19"/>
    </row>
    <row r="44" spans="1:16" x14ac:dyDescent="0.25">
      <c r="A44" s="58"/>
      <c r="F44" s="81"/>
      <c r="G44" s="81"/>
      <c r="H44" s="81"/>
      <c r="I44" s="81"/>
      <c r="J44" s="81"/>
      <c r="K44" s="81"/>
      <c r="L44" s="81"/>
      <c r="M44" s="81"/>
      <c r="N44" s="19"/>
      <c r="O44" s="19"/>
      <c r="P44" s="19"/>
    </row>
    <row r="45" spans="1:16" x14ac:dyDescent="0.25">
      <c r="A45" s="58"/>
      <c r="F45" s="81"/>
      <c r="G45" s="81"/>
      <c r="H45" s="81"/>
      <c r="I45" s="81"/>
      <c r="J45" s="81"/>
      <c r="K45" s="81"/>
      <c r="L45" s="81"/>
      <c r="M45" s="81"/>
      <c r="N45" s="19"/>
      <c r="O45" s="19"/>
      <c r="P45" s="19"/>
    </row>
    <row r="46" spans="1:16" x14ac:dyDescent="0.25">
      <c r="A46" s="58"/>
      <c r="F46" s="81"/>
      <c r="G46" s="81"/>
      <c r="H46" s="81"/>
      <c r="I46" s="81"/>
      <c r="J46" s="81"/>
      <c r="K46" s="81"/>
      <c r="L46" s="81"/>
      <c r="M46" s="81"/>
      <c r="N46" s="19"/>
      <c r="O46" s="19"/>
      <c r="P46" s="19"/>
    </row>
    <row r="47" spans="1:16" x14ac:dyDescent="0.25">
      <c r="A47" s="58"/>
      <c r="F47" s="81"/>
      <c r="G47" s="81"/>
      <c r="H47" s="81"/>
      <c r="I47" s="81"/>
      <c r="J47" s="81"/>
      <c r="K47" s="81"/>
      <c r="L47" s="81"/>
      <c r="M47" s="81"/>
      <c r="N47" s="19"/>
      <c r="O47" s="19"/>
      <c r="P47" s="19"/>
    </row>
    <row r="48" spans="1:16" x14ac:dyDescent="0.25">
      <c r="A48" s="64"/>
      <c r="F48" s="81"/>
      <c r="G48" s="81"/>
      <c r="H48" s="81"/>
      <c r="I48" s="81"/>
      <c r="J48" s="81"/>
      <c r="K48" s="81"/>
      <c r="L48" s="81"/>
      <c r="M48" s="81"/>
      <c r="N48" s="19"/>
      <c r="O48" s="19"/>
      <c r="P48" s="19"/>
    </row>
    <row r="49" spans="1:16" x14ac:dyDescent="0.25">
      <c r="A49" s="64"/>
      <c r="F49" s="81"/>
      <c r="G49" s="81"/>
      <c r="H49" s="81"/>
      <c r="I49" s="81"/>
      <c r="J49" s="81"/>
      <c r="K49" s="81"/>
      <c r="L49" s="81"/>
      <c r="M49" s="81"/>
      <c r="N49" s="19"/>
      <c r="O49" s="19"/>
      <c r="P49" s="19"/>
    </row>
    <row r="50" spans="1:16" x14ac:dyDescent="0.25">
      <c r="A50" s="64"/>
      <c r="F50" s="81"/>
      <c r="G50" s="81"/>
      <c r="H50" s="81"/>
      <c r="I50" s="81"/>
      <c r="J50" s="81"/>
      <c r="K50" s="81"/>
      <c r="L50" s="81"/>
      <c r="M50" s="81"/>
      <c r="N50" s="19"/>
      <c r="O50" s="19"/>
      <c r="P50" s="19"/>
    </row>
    <row r="51" spans="1:16" x14ac:dyDescent="0.25">
      <c r="A51" s="64"/>
      <c r="F51" s="81"/>
      <c r="G51" s="81"/>
      <c r="H51" s="81"/>
      <c r="I51" s="81"/>
      <c r="J51" s="81"/>
      <c r="K51" s="81"/>
      <c r="L51" s="81"/>
      <c r="M51" s="81"/>
      <c r="N51" s="19"/>
      <c r="O51" s="19"/>
      <c r="P51" s="19"/>
    </row>
    <row r="52" spans="1:16" x14ac:dyDescent="0.25">
      <c r="F52" s="81"/>
      <c r="G52" s="81"/>
      <c r="H52" s="81"/>
      <c r="I52" s="81"/>
      <c r="J52" s="81"/>
      <c r="K52" s="81"/>
      <c r="L52" s="81"/>
      <c r="M52" s="81"/>
      <c r="N52" s="19"/>
      <c r="O52" s="19"/>
      <c r="P52" s="19"/>
    </row>
    <row r="53" spans="1:16" x14ac:dyDescent="0.25">
      <c r="F53" s="81"/>
      <c r="G53" s="81"/>
      <c r="H53" s="81"/>
      <c r="I53" s="81"/>
      <c r="J53" s="81"/>
      <c r="K53" s="81"/>
      <c r="L53" s="81"/>
      <c r="M53" s="81"/>
      <c r="N53" s="19"/>
      <c r="O53" s="19"/>
      <c r="P53" s="19"/>
    </row>
    <row r="54" spans="1:16" x14ac:dyDescent="0.25">
      <c r="F54" s="81"/>
      <c r="G54" s="81"/>
      <c r="H54" s="81"/>
      <c r="I54" s="81"/>
      <c r="J54" s="81"/>
      <c r="K54" s="81"/>
      <c r="L54" s="81"/>
      <c r="M54" s="81"/>
      <c r="N54" s="19"/>
      <c r="O54" s="19"/>
      <c r="P54" s="19"/>
    </row>
    <row r="55" spans="1:16" x14ac:dyDescent="0.25">
      <c r="F55" s="81"/>
      <c r="G55" s="81"/>
      <c r="H55" s="81"/>
      <c r="I55" s="81"/>
      <c r="J55" s="81"/>
      <c r="K55" s="81"/>
      <c r="L55" s="81"/>
      <c r="M55" s="81"/>
      <c r="N55" s="19"/>
      <c r="O55" s="19"/>
      <c r="P55" s="19"/>
    </row>
    <row r="56" spans="1:16" x14ac:dyDescent="0.25">
      <c r="F56" s="81"/>
      <c r="G56" s="81"/>
      <c r="H56" s="81"/>
      <c r="I56" s="81"/>
      <c r="J56" s="81"/>
      <c r="K56" s="81"/>
      <c r="L56" s="81"/>
      <c r="M56" s="81"/>
      <c r="N56" s="19"/>
      <c r="O56" s="19"/>
      <c r="P56" s="19"/>
    </row>
    <row r="57" spans="1:16" x14ac:dyDescent="0.25">
      <c r="F57" s="81"/>
      <c r="G57" s="81"/>
      <c r="H57" s="81"/>
      <c r="I57" s="81"/>
      <c r="J57" s="81"/>
      <c r="K57" s="81"/>
      <c r="L57" s="81"/>
      <c r="M57" s="81"/>
      <c r="N57" s="19"/>
      <c r="O57" s="19"/>
      <c r="P57" s="19"/>
    </row>
    <row r="58" spans="1:16" x14ac:dyDescent="0.25">
      <c r="F58" s="81"/>
      <c r="G58" s="81"/>
      <c r="H58" s="81"/>
      <c r="I58" s="81"/>
      <c r="J58" s="81"/>
      <c r="K58" s="81"/>
      <c r="L58" s="81"/>
      <c r="M58" s="81"/>
      <c r="N58" s="19"/>
      <c r="O58" s="19"/>
      <c r="P58" s="19"/>
    </row>
    <row r="59" spans="1:16" x14ac:dyDescent="0.25">
      <c r="F59" s="81"/>
      <c r="G59" s="81"/>
      <c r="H59" s="81"/>
      <c r="I59" s="81"/>
      <c r="J59" s="81"/>
      <c r="K59" s="81"/>
      <c r="L59" s="81"/>
      <c r="M59" s="81"/>
      <c r="N59" s="19"/>
      <c r="O59" s="19"/>
      <c r="P59" s="19"/>
    </row>
    <row r="60" spans="1:16" x14ac:dyDescent="0.25">
      <c r="F60" s="81"/>
      <c r="G60" s="81"/>
      <c r="H60" s="81"/>
      <c r="I60" s="81"/>
      <c r="J60" s="81"/>
      <c r="K60" s="81"/>
      <c r="L60" s="81"/>
      <c r="M60" s="81"/>
      <c r="N60" s="19"/>
      <c r="O60" s="19"/>
      <c r="P60" s="19"/>
    </row>
    <row r="61" spans="1:16" x14ac:dyDescent="0.25">
      <c r="F61" s="81"/>
      <c r="G61" s="81"/>
      <c r="H61" s="81"/>
      <c r="I61" s="81"/>
      <c r="J61" s="81"/>
      <c r="K61" s="81"/>
      <c r="L61" s="81"/>
      <c r="M61" s="81"/>
      <c r="N61" s="19"/>
      <c r="O61" s="19"/>
      <c r="P61" s="19"/>
    </row>
    <row r="62" spans="1:16" x14ac:dyDescent="0.25">
      <c r="F62" s="81"/>
      <c r="G62" s="81"/>
      <c r="H62" s="81"/>
      <c r="I62" s="81"/>
      <c r="J62" s="81"/>
      <c r="K62" s="81"/>
      <c r="L62" s="81"/>
      <c r="M62" s="81"/>
    </row>
    <row r="63" spans="1:16" x14ac:dyDescent="0.25">
      <c r="F63" s="81"/>
      <c r="G63" s="81"/>
      <c r="H63" s="81"/>
      <c r="I63" s="81"/>
      <c r="J63" s="81"/>
      <c r="K63" s="81"/>
      <c r="L63" s="81"/>
      <c r="M63" s="81"/>
    </row>
    <row r="64" spans="1:16" x14ac:dyDescent="0.25">
      <c r="F64" s="81"/>
      <c r="G64" s="81"/>
      <c r="H64" s="81"/>
      <c r="I64" s="81"/>
      <c r="J64" s="81"/>
      <c r="K64" s="81"/>
      <c r="L64" s="81"/>
      <c r="M64" s="81"/>
    </row>
    <row r="65" spans="6:13" x14ac:dyDescent="0.25">
      <c r="F65" s="81"/>
      <c r="G65" s="81"/>
      <c r="H65" s="81"/>
      <c r="I65" s="81"/>
      <c r="J65" s="81"/>
      <c r="K65" s="81"/>
      <c r="L65" s="81"/>
      <c r="M65" s="81"/>
    </row>
    <row r="66" spans="6:13" x14ac:dyDescent="0.25">
      <c r="F66" s="81"/>
      <c r="G66" s="81"/>
      <c r="H66" s="81"/>
      <c r="I66" s="81"/>
      <c r="J66" s="81"/>
      <c r="K66" s="81"/>
      <c r="L66" s="81"/>
      <c r="M66" s="81"/>
    </row>
    <row r="67" spans="6:13" x14ac:dyDescent="0.25">
      <c r="F67" s="81"/>
      <c r="G67" s="81"/>
      <c r="H67" s="81"/>
      <c r="I67" s="81"/>
      <c r="J67" s="81"/>
      <c r="K67" s="81"/>
      <c r="L67" s="81"/>
      <c r="M67" s="81"/>
    </row>
    <row r="68" spans="6:13" x14ac:dyDescent="0.25">
      <c r="F68" s="81"/>
      <c r="G68" s="81"/>
      <c r="H68" s="81"/>
      <c r="I68" s="81"/>
      <c r="J68" s="81"/>
      <c r="K68" s="81"/>
      <c r="L68" s="81"/>
      <c r="M68" s="81"/>
    </row>
  </sheetData>
  <autoFilter ref="A6:Q19"/>
  <mergeCells count="60">
    <mergeCell ref="A4:A5"/>
    <mergeCell ref="B4:B5"/>
    <mergeCell ref="C4:C5"/>
    <mergeCell ref="D4:D5"/>
    <mergeCell ref="E4:E5"/>
    <mergeCell ref="Q4:Q5"/>
    <mergeCell ref="G4:G5"/>
    <mergeCell ref="H4:H5"/>
    <mergeCell ref="I4:I5"/>
    <mergeCell ref="J4:J5"/>
    <mergeCell ref="K4:K5"/>
    <mergeCell ref="L4:L5"/>
    <mergeCell ref="F8:F9"/>
    <mergeCell ref="G8:G9"/>
    <mergeCell ref="H8:H9"/>
    <mergeCell ref="M4:O4"/>
    <mergeCell ref="P4:P5"/>
    <mergeCell ref="F4:F5"/>
    <mergeCell ref="O8:O9"/>
    <mergeCell ref="P8:P9"/>
    <mergeCell ref="A8:A9"/>
    <mergeCell ref="B8:B9"/>
    <mergeCell ref="C8:C9"/>
    <mergeCell ref="D8:D9"/>
    <mergeCell ref="E8:E9"/>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P12:P13"/>
    <mergeCell ref="Q12:Q13"/>
    <mergeCell ref="L12:L13"/>
    <mergeCell ref="M12:M13"/>
    <mergeCell ref="N12:N13"/>
    <mergeCell ref="O12:O13"/>
    <mergeCell ref="A17:F17"/>
    <mergeCell ref="C18:F18"/>
    <mergeCell ref="C19:K19"/>
    <mergeCell ref="I12:I16"/>
    <mergeCell ref="J12:J13"/>
    <mergeCell ref="F12:F16"/>
    <mergeCell ref="G12:G16"/>
    <mergeCell ref="H12:H16"/>
    <mergeCell ref="A12:A16"/>
    <mergeCell ref="B12:B16"/>
    <mergeCell ref="C12:C16"/>
    <mergeCell ref="D12:D16"/>
    <mergeCell ref="E12:E16"/>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4.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0"/>
  <sheetViews>
    <sheetView topLeftCell="A13" zoomScale="58" zoomScaleNormal="58" zoomScaleSheetLayoutView="39" zoomScalePageLayoutView="55" workbookViewId="0">
      <selection activeCell="C34" sqref="C34:C36"/>
    </sheetView>
  </sheetViews>
  <sheetFormatPr defaultRowHeight="15" x14ac:dyDescent="0.25"/>
  <cols>
    <col min="1" max="1" width="4.7109375" customWidth="1"/>
    <col min="2" max="2" width="14.28515625" customWidth="1"/>
    <col min="3" max="3" width="23.42578125" style="70" customWidth="1"/>
    <col min="4" max="4" width="17.28515625" style="70" customWidth="1"/>
    <col min="5" max="5" width="11.7109375" style="70" customWidth="1"/>
    <col min="6" max="6" width="8.7109375" style="70" customWidth="1"/>
    <col min="7" max="7" width="18.7109375" style="71" customWidth="1"/>
    <col min="8" max="8" width="13.7109375" style="72"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72.7109375" customWidth="1"/>
    <col min="18" max="18" width="5.5703125" customWidth="1"/>
    <col min="19" max="19" width="13" bestFit="1" customWidth="1"/>
    <col min="20" max="20" width="11.7109375" bestFit="1" customWidth="1"/>
    <col min="21" max="21" width="12.28515625" bestFit="1"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330" t="s">
        <v>228</v>
      </c>
    </row>
    <row r="2" spans="1:76" ht="37.9" customHeight="1" x14ac:dyDescent="0.45">
      <c r="A2" s="136" t="s">
        <v>72</v>
      </c>
      <c r="C2" s="4"/>
      <c r="D2" s="4"/>
      <c r="E2" s="4"/>
      <c r="F2" s="4"/>
      <c r="G2" s="5"/>
      <c r="H2" s="6"/>
      <c r="I2" s="7"/>
      <c r="J2" s="7"/>
      <c r="K2" s="7"/>
      <c r="L2" s="7"/>
      <c r="M2" s="7"/>
      <c r="N2" s="7"/>
      <c r="O2" s="7"/>
      <c r="P2" s="7"/>
      <c r="Q2" s="8"/>
    </row>
    <row r="3" spans="1:76" ht="15" customHeight="1" thickBot="1" x14ac:dyDescent="0.5">
      <c r="B3" s="3"/>
      <c r="C3" s="4"/>
      <c r="D3" s="4"/>
      <c r="E3" s="4"/>
      <c r="F3" s="4"/>
      <c r="G3" s="5"/>
      <c r="H3" s="6"/>
      <c r="I3" s="7"/>
      <c r="J3" s="7"/>
      <c r="K3" s="7"/>
      <c r="L3" s="7"/>
      <c r="M3" s="7"/>
      <c r="N3" s="7"/>
      <c r="O3" s="7"/>
      <c r="P3" s="7"/>
      <c r="Q3" s="8"/>
    </row>
    <row r="4" spans="1:76" ht="39" customHeight="1" x14ac:dyDescent="0.25">
      <c r="A4" s="559" t="s">
        <v>20</v>
      </c>
      <c r="B4" s="553" t="s">
        <v>21</v>
      </c>
      <c r="C4" s="553" t="s">
        <v>17</v>
      </c>
      <c r="D4" s="553" t="s">
        <v>22</v>
      </c>
      <c r="E4" s="553" t="s">
        <v>23</v>
      </c>
      <c r="F4" s="561" t="s">
        <v>24</v>
      </c>
      <c r="G4" s="549" t="s">
        <v>7</v>
      </c>
      <c r="H4" s="551" t="s">
        <v>25</v>
      </c>
      <c r="I4" s="553" t="s">
        <v>26</v>
      </c>
      <c r="J4" s="553" t="s">
        <v>8</v>
      </c>
      <c r="K4" s="555" t="s">
        <v>10</v>
      </c>
      <c r="L4" s="557" t="s">
        <v>27</v>
      </c>
      <c r="M4" s="532" t="s">
        <v>28</v>
      </c>
      <c r="N4" s="533"/>
      <c r="O4" s="534"/>
      <c r="P4" s="535" t="s">
        <v>29</v>
      </c>
      <c r="Q4" s="537" t="s">
        <v>30</v>
      </c>
    </row>
    <row r="5" spans="1:76" ht="148.15" customHeight="1" x14ac:dyDescent="0.25">
      <c r="A5" s="560"/>
      <c r="B5" s="554"/>
      <c r="C5" s="554"/>
      <c r="D5" s="414"/>
      <c r="E5" s="554"/>
      <c r="F5" s="562"/>
      <c r="G5" s="550"/>
      <c r="H5" s="552"/>
      <c r="I5" s="554"/>
      <c r="J5" s="554"/>
      <c r="K5" s="556"/>
      <c r="L5" s="558"/>
      <c r="M5" s="9" t="s">
        <v>31</v>
      </c>
      <c r="N5" s="248" t="s">
        <v>68</v>
      </c>
      <c r="O5" s="249" t="s">
        <v>32</v>
      </c>
      <c r="P5" s="536"/>
      <c r="Q5" s="538"/>
    </row>
    <row r="6" spans="1:76" ht="32.450000000000003" customHeight="1" thickBot="1" x14ac:dyDescent="0.3">
      <c r="A6" s="10" t="s">
        <v>33</v>
      </c>
      <c r="B6" s="11" t="s">
        <v>34</v>
      </c>
      <c r="C6" s="11" t="s">
        <v>35</v>
      </c>
      <c r="D6" s="11" t="s">
        <v>36</v>
      </c>
      <c r="E6" s="11" t="s">
        <v>37</v>
      </c>
      <c r="F6" s="11" t="s">
        <v>38</v>
      </c>
      <c r="G6" s="11" t="s">
        <v>39</v>
      </c>
      <c r="H6" s="12" t="s">
        <v>40</v>
      </c>
      <c r="I6" s="11" t="s">
        <v>41</v>
      </c>
      <c r="J6" s="13" t="s">
        <v>42</v>
      </c>
      <c r="K6" s="13" t="s">
        <v>43</v>
      </c>
      <c r="L6" s="14" t="s">
        <v>44</v>
      </c>
      <c r="M6" s="15" t="s">
        <v>45</v>
      </c>
      <c r="N6" s="10" t="s">
        <v>46</v>
      </c>
      <c r="O6" s="16" t="s">
        <v>47</v>
      </c>
      <c r="P6" s="17" t="s">
        <v>48</v>
      </c>
      <c r="Q6" s="16" t="s">
        <v>167</v>
      </c>
    </row>
    <row r="7" spans="1:76" ht="213.6" customHeight="1" x14ac:dyDescent="0.25">
      <c r="A7" s="539">
        <v>1</v>
      </c>
      <c r="B7" s="540" t="s">
        <v>12</v>
      </c>
      <c r="C7" s="543" t="s">
        <v>11</v>
      </c>
      <c r="D7" s="523" t="s">
        <v>74</v>
      </c>
      <c r="E7" s="544" t="s">
        <v>96</v>
      </c>
      <c r="F7" s="547" t="s">
        <v>97</v>
      </c>
      <c r="G7" s="548">
        <v>362375172.18000001</v>
      </c>
      <c r="H7" s="523" t="s">
        <v>12</v>
      </c>
      <c r="I7" s="523" t="s">
        <v>75</v>
      </c>
      <c r="J7" s="523" t="s">
        <v>49</v>
      </c>
      <c r="K7" s="524" t="s">
        <v>204</v>
      </c>
      <c r="L7" s="525">
        <v>101386743</v>
      </c>
      <c r="M7" s="525">
        <f>N7+O7</f>
        <v>1004341.5</v>
      </c>
      <c r="N7" s="18">
        <v>1004341.5</v>
      </c>
      <c r="O7" s="563">
        <v>0</v>
      </c>
      <c r="P7" s="518">
        <f>M7/L7</f>
        <v>9.9060436333377432E-3</v>
      </c>
      <c r="Q7" s="519" t="s">
        <v>230</v>
      </c>
      <c r="R7" s="19"/>
    </row>
    <row r="8" spans="1:76" ht="121.9" customHeight="1" x14ac:dyDescent="0.25">
      <c r="A8" s="521"/>
      <c r="B8" s="541"/>
      <c r="C8" s="411"/>
      <c r="D8" s="411"/>
      <c r="E8" s="545"/>
      <c r="F8" s="496"/>
      <c r="G8" s="516"/>
      <c r="H8" s="411"/>
      <c r="I8" s="411"/>
      <c r="J8" s="411"/>
      <c r="K8" s="514"/>
      <c r="L8" s="515"/>
      <c r="M8" s="515"/>
      <c r="N8" s="20" t="s">
        <v>98</v>
      </c>
      <c r="O8" s="564"/>
      <c r="P8" s="512"/>
      <c r="Q8" s="520"/>
      <c r="R8" s="19"/>
    </row>
    <row r="9" spans="1:76" ht="199.15" customHeight="1" x14ac:dyDescent="0.25">
      <c r="A9" s="499"/>
      <c r="B9" s="542"/>
      <c r="C9" s="412"/>
      <c r="D9" s="412"/>
      <c r="E9" s="546"/>
      <c r="F9" s="497"/>
      <c r="G9" s="464"/>
      <c r="H9" s="412"/>
      <c r="I9" s="412"/>
      <c r="J9" s="412"/>
      <c r="K9" s="434"/>
      <c r="L9" s="426"/>
      <c r="M9" s="426"/>
      <c r="N9" s="21">
        <v>5641832.5</v>
      </c>
      <c r="O9" s="565"/>
      <c r="P9" s="507"/>
      <c r="Q9" s="503"/>
      <c r="R9" s="19"/>
    </row>
    <row r="10" spans="1:76" ht="75" customHeight="1" x14ac:dyDescent="0.25">
      <c r="A10" s="498">
        <v>2</v>
      </c>
      <c r="B10" s="517" t="s">
        <v>12</v>
      </c>
      <c r="C10" s="517" t="s">
        <v>50</v>
      </c>
      <c r="D10" s="517" t="s">
        <v>74</v>
      </c>
      <c r="E10" s="517" t="s">
        <v>99</v>
      </c>
      <c r="F10" s="517" t="s">
        <v>97</v>
      </c>
      <c r="G10" s="522">
        <v>462724796.58999997</v>
      </c>
      <c r="H10" s="517" t="s">
        <v>12</v>
      </c>
      <c r="I10" s="517" t="s">
        <v>100</v>
      </c>
      <c r="J10" s="517" t="s">
        <v>49</v>
      </c>
      <c r="K10" s="527" t="s">
        <v>101</v>
      </c>
      <c r="L10" s="425">
        <v>13225052</v>
      </c>
      <c r="M10" s="425">
        <f>N10+O10</f>
        <v>96798.25</v>
      </c>
      <c r="N10" s="23">
        <v>96798.25</v>
      </c>
      <c r="O10" s="504">
        <v>0</v>
      </c>
      <c r="P10" s="506">
        <f>M10/L10</f>
        <v>7.3193095951531988E-3</v>
      </c>
      <c r="Q10" s="526" t="s">
        <v>231</v>
      </c>
      <c r="R10" s="19"/>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row>
    <row r="11" spans="1:76" ht="69" customHeight="1" x14ac:dyDescent="0.25">
      <c r="A11" s="521"/>
      <c r="B11" s="517"/>
      <c r="C11" s="517"/>
      <c r="D11" s="517"/>
      <c r="E11" s="517"/>
      <c r="F11" s="517"/>
      <c r="G11" s="522"/>
      <c r="H11" s="517"/>
      <c r="I11" s="517"/>
      <c r="J11" s="517"/>
      <c r="K11" s="528"/>
      <c r="L11" s="515"/>
      <c r="M11" s="515"/>
      <c r="N11" s="25" t="s">
        <v>102</v>
      </c>
      <c r="O11" s="511"/>
      <c r="P11" s="512"/>
      <c r="Q11" s="520"/>
      <c r="R11" s="19"/>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row>
    <row r="12" spans="1:76" ht="128.44999999999999" customHeight="1" x14ac:dyDescent="0.25">
      <c r="A12" s="499"/>
      <c r="B12" s="517"/>
      <c r="C12" s="517"/>
      <c r="D12" s="517"/>
      <c r="E12" s="517"/>
      <c r="F12" s="517"/>
      <c r="G12" s="522"/>
      <c r="H12" s="517"/>
      <c r="I12" s="517"/>
      <c r="J12" s="517"/>
      <c r="K12" s="529"/>
      <c r="L12" s="426"/>
      <c r="M12" s="426"/>
      <c r="N12" s="26">
        <v>290394.75</v>
      </c>
      <c r="O12" s="505"/>
      <c r="P12" s="507"/>
      <c r="Q12" s="503"/>
      <c r="R12" s="19"/>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row>
    <row r="13" spans="1:76" ht="237" customHeight="1" x14ac:dyDescent="0.25">
      <c r="A13" s="465">
        <v>3</v>
      </c>
      <c r="B13" s="418" t="s">
        <v>13</v>
      </c>
      <c r="C13" s="474" t="s">
        <v>14</v>
      </c>
      <c r="D13" s="410" t="s">
        <v>103</v>
      </c>
      <c r="E13" s="410" t="s">
        <v>104</v>
      </c>
      <c r="F13" s="410" t="s">
        <v>97</v>
      </c>
      <c r="G13" s="463">
        <v>400418989.25999999</v>
      </c>
      <c r="H13" s="410" t="s">
        <v>105</v>
      </c>
      <c r="I13" s="410" t="s">
        <v>106</v>
      </c>
      <c r="J13" s="410" t="s">
        <v>49</v>
      </c>
      <c r="K13" s="433" t="s">
        <v>205</v>
      </c>
      <c r="L13" s="425">
        <v>178471075</v>
      </c>
      <c r="M13" s="425">
        <f>N13+O13</f>
        <v>11053466</v>
      </c>
      <c r="N13" s="27">
        <v>11053466</v>
      </c>
      <c r="O13" s="504">
        <v>0</v>
      </c>
      <c r="P13" s="506">
        <f>M13/L13</f>
        <v>6.1934215390365074E-2</v>
      </c>
      <c r="Q13" s="508" t="s">
        <v>206</v>
      </c>
      <c r="R13" s="19"/>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row>
    <row r="14" spans="1:76" ht="176.25" customHeight="1" x14ac:dyDescent="0.25">
      <c r="A14" s="466"/>
      <c r="B14" s="419"/>
      <c r="C14" s="411"/>
      <c r="D14" s="411"/>
      <c r="E14" s="411"/>
      <c r="F14" s="411"/>
      <c r="G14" s="516"/>
      <c r="H14" s="411"/>
      <c r="I14" s="411"/>
      <c r="J14" s="411"/>
      <c r="K14" s="514"/>
      <c r="L14" s="515"/>
      <c r="M14" s="515"/>
      <c r="N14" s="28" t="s">
        <v>107</v>
      </c>
      <c r="O14" s="511"/>
      <c r="P14" s="512"/>
      <c r="Q14" s="513"/>
      <c r="R14" s="19"/>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row>
    <row r="15" spans="1:76" ht="176.65" customHeight="1" x14ac:dyDescent="0.25">
      <c r="A15" s="466"/>
      <c r="B15" s="419"/>
      <c r="C15" s="411"/>
      <c r="D15" s="411"/>
      <c r="E15" s="411"/>
      <c r="F15" s="411"/>
      <c r="G15" s="516"/>
      <c r="H15" s="411"/>
      <c r="I15" s="411"/>
      <c r="J15" s="411"/>
      <c r="K15" s="434"/>
      <c r="L15" s="426"/>
      <c r="M15" s="426"/>
      <c r="N15" s="29">
        <v>33160392</v>
      </c>
      <c r="O15" s="505"/>
      <c r="P15" s="507"/>
      <c r="Q15" s="513"/>
      <c r="R15" s="19"/>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s="24" customFormat="1" ht="364.15" customHeight="1" x14ac:dyDescent="0.25">
      <c r="A16" s="466"/>
      <c r="B16" s="419"/>
      <c r="C16" s="411"/>
      <c r="D16" s="411"/>
      <c r="E16" s="411"/>
      <c r="F16" s="411"/>
      <c r="G16" s="516"/>
      <c r="H16" s="411"/>
      <c r="I16" s="411"/>
      <c r="J16" s="250" t="s">
        <v>87</v>
      </c>
      <c r="K16" s="251" t="s">
        <v>207</v>
      </c>
      <c r="L16" s="244">
        <v>40518449.969999999</v>
      </c>
      <c r="M16" s="252">
        <f t="shared" ref="M16:M18" si="0">N16+O16</f>
        <v>39887710.969999999</v>
      </c>
      <c r="N16" s="182">
        <v>39887710.969999999</v>
      </c>
      <c r="O16" s="30">
        <v>0</v>
      </c>
      <c r="P16" s="253">
        <f>M16/L16</f>
        <v>0.98443328902100147</v>
      </c>
      <c r="Q16" s="1" t="s">
        <v>232</v>
      </c>
      <c r="R16" s="19"/>
    </row>
    <row r="17" spans="1:76" s="24" customFormat="1" ht="253.9" customHeight="1" x14ac:dyDescent="0.25">
      <c r="A17" s="466"/>
      <c r="B17" s="419"/>
      <c r="C17" s="411"/>
      <c r="D17" s="411"/>
      <c r="E17" s="411"/>
      <c r="F17" s="411"/>
      <c r="G17" s="516"/>
      <c r="H17" s="411"/>
      <c r="I17" s="411"/>
      <c r="J17" s="254" t="s">
        <v>49</v>
      </c>
      <c r="K17" s="255" t="s">
        <v>194</v>
      </c>
      <c r="L17" s="231">
        <v>823671</v>
      </c>
      <c r="M17" s="256">
        <f t="shared" si="0"/>
        <v>823671</v>
      </c>
      <c r="N17" s="33">
        <v>823671</v>
      </c>
      <c r="O17" s="257">
        <v>0</v>
      </c>
      <c r="P17" s="258">
        <f>M17/L17</f>
        <v>1</v>
      </c>
      <c r="Q17" s="1" t="s">
        <v>233</v>
      </c>
      <c r="R17" s="19"/>
    </row>
    <row r="18" spans="1:76" s="24" customFormat="1" ht="183.6" customHeight="1" x14ac:dyDescent="0.25">
      <c r="A18" s="466"/>
      <c r="B18" s="419"/>
      <c r="C18" s="411"/>
      <c r="D18" s="411"/>
      <c r="E18" s="411"/>
      <c r="F18" s="411"/>
      <c r="G18" s="516"/>
      <c r="H18" s="411"/>
      <c r="I18" s="411"/>
      <c r="J18" s="254" t="s">
        <v>49</v>
      </c>
      <c r="K18" s="255" t="s">
        <v>208</v>
      </c>
      <c r="L18" s="232">
        <v>5878388</v>
      </c>
      <c r="M18" s="256">
        <f t="shared" si="0"/>
        <v>5878388</v>
      </c>
      <c r="N18" s="31">
        <v>5878388</v>
      </c>
      <c r="O18" s="259">
        <v>0</v>
      </c>
      <c r="P18" s="258">
        <f>M18/L18</f>
        <v>1</v>
      </c>
      <c r="Q18" s="233" t="s">
        <v>195</v>
      </c>
      <c r="R18" s="19"/>
      <c r="S18" s="84"/>
    </row>
    <row r="19" spans="1:76" s="24" customFormat="1" ht="154.9" customHeight="1" x14ac:dyDescent="0.25">
      <c r="A19" s="467"/>
      <c r="B19" s="420"/>
      <c r="C19" s="412"/>
      <c r="D19" s="412"/>
      <c r="E19" s="412"/>
      <c r="F19" s="412"/>
      <c r="G19" s="464"/>
      <c r="H19" s="412"/>
      <c r="I19" s="412"/>
      <c r="J19" s="250" t="s">
        <v>137</v>
      </c>
      <c r="K19" s="260" t="s">
        <v>209</v>
      </c>
      <c r="L19" s="32">
        <v>823671</v>
      </c>
      <c r="M19" s="256">
        <f>N19+O19</f>
        <v>50000</v>
      </c>
      <c r="N19" s="33">
        <v>50000</v>
      </c>
      <c r="O19" s="259">
        <v>0</v>
      </c>
      <c r="P19" s="261">
        <f>M19/L19</f>
        <v>6.0703848988248946E-2</v>
      </c>
      <c r="Q19" s="247" t="s">
        <v>196</v>
      </c>
      <c r="R19" s="19"/>
      <c r="S19" s="84"/>
    </row>
    <row r="20" spans="1:76" ht="221.1" customHeight="1" x14ac:dyDescent="0.25">
      <c r="A20" s="465">
        <v>4</v>
      </c>
      <c r="B20" s="410" t="s">
        <v>51</v>
      </c>
      <c r="C20" s="474" t="s">
        <v>136</v>
      </c>
      <c r="D20" s="410" t="s">
        <v>103</v>
      </c>
      <c r="E20" s="410" t="s">
        <v>108</v>
      </c>
      <c r="F20" s="410" t="s">
        <v>97</v>
      </c>
      <c r="G20" s="463">
        <v>433013258.18000001</v>
      </c>
      <c r="H20" s="410" t="s">
        <v>105</v>
      </c>
      <c r="I20" s="410" t="s">
        <v>109</v>
      </c>
      <c r="J20" s="510" t="s">
        <v>49</v>
      </c>
      <c r="K20" s="433" t="s">
        <v>210</v>
      </c>
      <c r="L20" s="435">
        <v>354887803</v>
      </c>
      <c r="M20" s="425">
        <f>N20+O20+N21</f>
        <v>88721951</v>
      </c>
      <c r="N20" s="35">
        <v>88653154</v>
      </c>
      <c r="O20" s="504">
        <v>0</v>
      </c>
      <c r="P20" s="506">
        <f>M20/L20</f>
        <v>0.250000000704448</v>
      </c>
      <c r="Q20" s="508" t="s">
        <v>234</v>
      </c>
      <c r="R20" s="19"/>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row>
    <row r="21" spans="1:76" ht="145.9" customHeight="1" x14ac:dyDescent="0.25">
      <c r="A21" s="467"/>
      <c r="B21" s="412"/>
      <c r="C21" s="412"/>
      <c r="D21" s="412"/>
      <c r="E21" s="412"/>
      <c r="F21" s="412"/>
      <c r="G21" s="464"/>
      <c r="H21" s="412"/>
      <c r="I21" s="412"/>
      <c r="J21" s="412"/>
      <c r="K21" s="434"/>
      <c r="L21" s="436"/>
      <c r="M21" s="426"/>
      <c r="N21" s="35">
        <v>68797</v>
      </c>
      <c r="O21" s="505"/>
      <c r="P21" s="507"/>
      <c r="Q21" s="509"/>
      <c r="R21" s="19"/>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6" ht="103.5" customHeight="1" x14ac:dyDescent="0.25">
      <c r="A22" s="498">
        <v>5</v>
      </c>
      <c r="B22" s="469" t="s">
        <v>12</v>
      </c>
      <c r="C22" s="469" t="s">
        <v>52</v>
      </c>
      <c r="D22" s="469" t="s">
        <v>74</v>
      </c>
      <c r="E22" s="469" t="s">
        <v>111</v>
      </c>
      <c r="F22" s="469" t="s">
        <v>112</v>
      </c>
      <c r="G22" s="460">
        <v>383980487.01999998</v>
      </c>
      <c r="H22" s="469" t="s">
        <v>12</v>
      </c>
      <c r="I22" s="469" t="s">
        <v>113</v>
      </c>
      <c r="J22" s="250" t="s">
        <v>49</v>
      </c>
      <c r="K22" s="262" t="s">
        <v>211</v>
      </c>
      <c r="L22" s="32">
        <v>89233</v>
      </c>
      <c r="M22" s="252">
        <v>89233</v>
      </c>
      <c r="N22" s="500">
        <v>393223</v>
      </c>
      <c r="O22" s="263">
        <v>0</v>
      </c>
      <c r="P22" s="261">
        <f t="shared" ref="P22:P27" si="1">M22/L22</f>
        <v>1</v>
      </c>
      <c r="Q22" s="502" t="s">
        <v>114</v>
      </c>
      <c r="R22" s="19"/>
    </row>
    <row r="23" spans="1:76" ht="88.15" customHeight="1" x14ac:dyDescent="0.25">
      <c r="A23" s="499"/>
      <c r="B23" s="470"/>
      <c r="C23" s="470"/>
      <c r="D23" s="470"/>
      <c r="E23" s="470"/>
      <c r="F23" s="470"/>
      <c r="G23" s="462"/>
      <c r="H23" s="470"/>
      <c r="I23" s="470"/>
      <c r="J23" s="250" t="s">
        <v>49</v>
      </c>
      <c r="K23" s="262" t="s">
        <v>212</v>
      </c>
      <c r="L23" s="32">
        <v>303990</v>
      </c>
      <c r="M23" s="252">
        <v>303990</v>
      </c>
      <c r="N23" s="501"/>
      <c r="O23" s="263">
        <v>0</v>
      </c>
      <c r="P23" s="261">
        <f t="shared" si="1"/>
        <v>1</v>
      </c>
      <c r="Q23" s="503"/>
      <c r="R23" s="19"/>
    </row>
    <row r="24" spans="1:76" ht="164.1" customHeight="1" x14ac:dyDescent="0.25">
      <c r="A24" s="265">
        <v>6</v>
      </c>
      <c r="B24" s="266" t="s">
        <v>12</v>
      </c>
      <c r="C24" s="267" t="s">
        <v>18</v>
      </c>
      <c r="D24" s="267" t="s">
        <v>74</v>
      </c>
      <c r="E24" s="267" t="s">
        <v>115</v>
      </c>
      <c r="F24" s="267" t="s">
        <v>116</v>
      </c>
      <c r="G24" s="88">
        <v>77718036.650000006</v>
      </c>
      <c r="H24" s="267" t="s">
        <v>12</v>
      </c>
      <c r="I24" s="267" t="s">
        <v>113</v>
      </c>
      <c r="J24" s="250" t="s">
        <v>49</v>
      </c>
      <c r="K24" s="262" t="s">
        <v>213</v>
      </c>
      <c r="L24" s="32">
        <v>44293.75</v>
      </c>
      <c r="M24" s="252">
        <f t="shared" ref="M24:M25" si="2">N24+O24</f>
        <v>37650</v>
      </c>
      <c r="N24" s="34">
        <v>37650</v>
      </c>
      <c r="O24" s="263">
        <v>0</v>
      </c>
      <c r="P24" s="261">
        <f t="shared" si="1"/>
        <v>0.85000705517144071</v>
      </c>
      <c r="Q24" s="264" t="s">
        <v>117</v>
      </c>
      <c r="R24" s="19"/>
    </row>
    <row r="25" spans="1:76" ht="145.15" customHeight="1" x14ac:dyDescent="0.25">
      <c r="A25" s="265">
        <v>7</v>
      </c>
      <c r="B25" s="266" t="s">
        <v>12</v>
      </c>
      <c r="C25" s="267" t="s">
        <v>19</v>
      </c>
      <c r="D25" s="267" t="s">
        <v>74</v>
      </c>
      <c r="E25" s="267" t="s">
        <v>115</v>
      </c>
      <c r="F25" s="267" t="s">
        <v>112</v>
      </c>
      <c r="G25" s="88">
        <v>429420138.85000002</v>
      </c>
      <c r="H25" s="267" t="s">
        <v>12</v>
      </c>
      <c r="I25" s="267" t="s">
        <v>113</v>
      </c>
      <c r="J25" s="268" t="s">
        <v>49</v>
      </c>
      <c r="K25" s="262" t="s">
        <v>212</v>
      </c>
      <c r="L25" s="32">
        <v>397500</v>
      </c>
      <c r="M25" s="252">
        <f t="shared" si="2"/>
        <v>337875</v>
      </c>
      <c r="N25" s="34">
        <v>337875</v>
      </c>
      <c r="O25" s="263">
        <v>0</v>
      </c>
      <c r="P25" s="261">
        <f t="shared" si="1"/>
        <v>0.85</v>
      </c>
      <c r="Q25" s="264" t="s">
        <v>118</v>
      </c>
      <c r="R25" s="19"/>
    </row>
    <row r="26" spans="1:76" ht="384" customHeight="1" x14ac:dyDescent="0.25">
      <c r="A26" s="465">
        <v>11</v>
      </c>
      <c r="B26" s="410" t="s">
        <v>193</v>
      </c>
      <c r="C26" s="468" t="s">
        <v>53</v>
      </c>
      <c r="D26" s="410" t="s">
        <v>103</v>
      </c>
      <c r="E26" s="410" t="s">
        <v>119</v>
      </c>
      <c r="F26" s="410" t="s">
        <v>112</v>
      </c>
      <c r="G26" s="460">
        <v>50983386.560000002</v>
      </c>
      <c r="H26" s="410" t="s">
        <v>105</v>
      </c>
      <c r="I26" s="410" t="s">
        <v>120</v>
      </c>
      <c r="J26" s="267" t="s">
        <v>87</v>
      </c>
      <c r="K26" s="262" t="s">
        <v>197</v>
      </c>
      <c r="L26" s="36">
        <v>9399552</v>
      </c>
      <c r="M26" s="269">
        <f>N26+O26</f>
        <v>1901380.51</v>
      </c>
      <c r="N26" s="33">
        <v>1901380.51</v>
      </c>
      <c r="O26" s="37">
        <v>0</v>
      </c>
      <c r="P26" s="261">
        <f t="shared" si="1"/>
        <v>0.20228416311756134</v>
      </c>
      <c r="Q26" s="338" t="s">
        <v>236</v>
      </c>
      <c r="R26" s="19"/>
      <c r="S26" s="19"/>
    </row>
    <row r="27" spans="1:76" ht="237.6" customHeight="1" x14ac:dyDescent="0.25">
      <c r="A27" s="466"/>
      <c r="B27" s="411"/>
      <c r="C27" s="411"/>
      <c r="D27" s="411"/>
      <c r="E27" s="411"/>
      <c r="F27" s="411"/>
      <c r="G27" s="461"/>
      <c r="H27" s="411"/>
      <c r="I27" s="411"/>
      <c r="J27" s="250" t="s">
        <v>49</v>
      </c>
      <c r="K27" s="262" t="s">
        <v>121</v>
      </c>
      <c r="L27" s="32">
        <v>6773775.2599999998</v>
      </c>
      <c r="M27" s="252">
        <f>N27+O27</f>
        <v>7605522</v>
      </c>
      <c r="N27" s="35">
        <v>7605522</v>
      </c>
      <c r="O27" s="263">
        <v>0</v>
      </c>
      <c r="P27" s="261">
        <f t="shared" si="1"/>
        <v>1.1227892435273974</v>
      </c>
      <c r="Q27" s="339" t="s">
        <v>239</v>
      </c>
      <c r="R27" s="19"/>
    </row>
    <row r="28" spans="1:76" ht="64.900000000000006" customHeight="1" x14ac:dyDescent="0.25">
      <c r="A28" s="467"/>
      <c r="B28" s="412"/>
      <c r="C28" s="412"/>
      <c r="D28" s="412"/>
      <c r="E28" s="412"/>
      <c r="F28" s="412"/>
      <c r="G28" s="462"/>
      <c r="H28" s="412"/>
      <c r="I28" s="412"/>
      <c r="J28" s="268" t="s">
        <v>122</v>
      </c>
      <c r="K28" s="262" t="s">
        <v>214</v>
      </c>
      <c r="L28" s="32">
        <v>0</v>
      </c>
      <c r="M28" s="252">
        <f>N28+O28</f>
        <v>0</v>
      </c>
      <c r="N28" s="22">
        <v>0</v>
      </c>
      <c r="O28" s="263">
        <v>0</v>
      </c>
      <c r="P28" s="261">
        <v>0</v>
      </c>
      <c r="Q28" s="38" t="s">
        <v>123</v>
      </c>
      <c r="R28" s="19"/>
    </row>
    <row r="29" spans="1:76" ht="130.9" customHeight="1" x14ac:dyDescent="0.25">
      <c r="A29" s="271">
        <v>13</v>
      </c>
      <c r="B29" s="272" t="s">
        <v>12</v>
      </c>
      <c r="C29" s="272" t="s">
        <v>15</v>
      </c>
      <c r="D29" s="272" t="s">
        <v>74</v>
      </c>
      <c r="E29" s="267" t="s">
        <v>198</v>
      </c>
      <c r="F29" s="267" t="s">
        <v>112</v>
      </c>
      <c r="G29" s="88">
        <v>75726679.859999999</v>
      </c>
      <c r="H29" s="88" t="s">
        <v>12</v>
      </c>
      <c r="I29" s="2" t="s">
        <v>124</v>
      </c>
      <c r="J29" s="250" t="s">
        <v>49</v>
      </c>
      <c r="K29" s="260" t="s">
        <v>125</v>
      </c>
      <c r="L29" s="273">
        <v>259240</v>
      </c>
      <c r="M29" s="274">
        <f>N29+O29</f>
        <v>259240</v>
      </c>
      <c r="N29" s="31">
        <v>259240</v>
      </c>
      <c r="O29" s="275">
        <v>0</v>
      </c>
      <c r="P29" s="261">
        <f>M29/L29</f>
        <v>1</v>
      </c>
      <c r="Q29" s="264" t="s">
        <v>126</v>
      </c>
      <c r="R29" s="19"/>
    </row>
    <row r="30" spans="1:76" ht="120" x14ac:dyDescent="0.25">
      <c r="A30" s="271">
        <v>14</v>
      </c>
      <c r="B30" s="272" t="s">
        <v>12</v>
      </c>
      <c r="C30" s="272" t="s">
        <v>54</v>
      </c>
      <c r="D30" s="272" t="s">
        <v>74</v>
      </c>
      <c r="E30" s="267" t="s">
        <v>127</v>
      </c>
      <c r="F30" s="276" t="s">
        <v>112</v>
      </c>
      <c r="G30" s="88">
        <v>114144662.22</v>
      </c>
      <c r="H30" s="88" t="s">
        <v>12</v>
      </c>
      <c r="I30" s="2" t="s">
        <v>113</v>
      </c>
      <c r="J30" s="250" t="s">
        <v>49</v>
      </c>
      <c r="K30" s="277" t="s">
        <v>128</v>
      </c>
      <c r="L30" s="39">
        <v>186679.77</v>
      </c>
      <c r="M30" s="252">
        <f t="shared" ref="M30:M31" si="3">N30+O30</f>
        <v>195663</v>
      </c>
      <c r="N30" s="40">
        <v>195663</v>
      </c>
      <c r="O30" s="269">
        <v>0</v>
      </c>
      <c r="P30" s="253">
        <f>M30/L30</f>
        <v>1.0481210685014237</v>
      </c>
      <c r="Q30" s="264" t="s">
        <v>129</v>
      </c>
      <c r="R30" s="19"/>
    </row>
    <row r="31" spans="1:76" ht="127.5" customHeight="1" x14ac:dyDescent="0.25">
      <c r="A31" s="271">
        <v>15</v>
      </c>
      <c r="B31" s="272" t="s">
        <v>12</v>
      </c>
      <c r="C31" s="272" t="s">
        <v>16</v>
      </c>
      <c r="D31" s="272" t="s">
        <v>74</v>
      </c>
      <c r="E31" s="267" t="s">
        <v>127</v>
      </c>
      <c r="F31" s="276" t="s">
        <v>112</v>
      </c>
      <c r="G31" s="88">
        <v>97275841.819999993</v>
      </c>
      <c r="H31" s="88" t="s">
        <v>12</v>
      </c>
      <c r="I31" s="2" t="s">
        <v>113</v>
      </c>
      <c r="J31" s="268" t="s">
        <v>49</v>
      </c>
      <c r="K31" s="278" t="s">
        <v>130</v>
      </c>
      <c r="L31" s="129">
        <v>910378.05</v>
      </c>
      <c r="M31" s="36">
        <f t="shared" si="3"/>
        <v>751433</v>
      </c>
      <c r="N31" s="130">
        <v>751433</v>
      </c>
      <c r="O31" s="131">
        <v>0</v>
      </c>
      <c r="P31" s="132">
        <v>1</v>
      </c>
      <c r="Q31" s="133" t="s">
        <v>131</v>
      </c>
      <c r="R31" s="19"/>
    </row>
    <row r="32" spans="1:76" ht="157.9" customHeight="1" x14ac:dyDescent="0.25">
      <c r="A32" s="498">
        <v>32</v>
      </c>
      <c r="B32" s="410" t="s">
        <v>132</v>
      </c>
      <c r="C32" s="410" t="s">
        <v>133</v>
      </c>
      <c r="D32" s="410" t="s">
        <v>82</v>
      </c>
      <c r="E32" s="410" t="s">
        <v>168</v>
      </c>
      <c r="F32" s="410" t="s">
        <v>94</v>
      </c>
      <c r="G32" s="475">
        <v>4146520.73</v>
      </c>
      <c r="H32" s="410" t="s">
        <v>132</v>
      </c>
      <c r="I32" s="410" t="s">
        <v>134</v>
      </c>
      <c r="J32" s="254" t="s">
        <v>95</v>
      </c>
      <c r="K32" s="410" t="s">
        <v>215</v>
      </c>
      <c r="L32" s="425">
        <v>740806.74</v>
      </c>
      <c r="M32" s="279">
        <f>N32+O32</f>
        <v>414621.75</v>
      </c>
      <c r="N32" s="138">
        <v>414621.75</v>
      </c>
      <c r="O32" s="280">
        <v>0</v>
      </c>
      <c r="P32" s="281">
        <v>0</v>
      </c>
      <c r="Q32" s="1" t="s">
        <v>216</v>
      </c>
      <c r="R32" s="19"/>
    </row>
    <row r="33" spans="1:18" ht="104.45" customHeight="1" x14ac:dyDescent="0.25">
      <c r="A33" s="499"/>
      <c r="B33" s="412"/>
      <c r="C33" s="412"/>
      <c r="D33" s="412"/>
      <c r="E33" s="412"/>
      <c r="F33" s="412"/>
      <c r="G33" s="477"/>
      <c r="H33" s="412"/>
      <c r="I33" s="412"/>
      <c r="J33" s="270" t="s">
        <v>135</v>
      </c>
      <c r="K33" s="412"/>
      <c r="L33" s="426"/>
      <c r="M33" s="282">
        <f>N33+O33</f>
        <v>326184.99</v>
      </c>
      <c r="N33" s="139">
        <v>326184.99</v>
      </c>
      <c r="O33" s="283">
        <v>0</v>
      </c>
      <c r="P33" s="261">
        <v>0</v>
      </c>
      <c r="Q33" s="233" t="s">
        <v>217</v>
      </c>
      <c r="R33" s="19"/>
    </row>
    <row r="34" spans="1:18" ht="134.44999999999999" customHeight="1" x14ac:dyDescent="0.25">
      <c r="A34" s="488">
        <v>33</v>
      </c>
      <c r="B34" s="491" t="s">
        <v>12</v>
      </c>
      <c r="C34" s="468" t="s">
        <v>169</v>
      </c>
      <c r="D34" s="410" t="s">
        <v>74</v>
      </c>
      <c r="E34" s="469" t="s">
        <v>170</v>
      </c>
      <c r="F34" s="495" t="s">
        <v>171</v>
      </c>
      <c r="G34" s="475">
        <v>179363388.91</v>
      </c>
      <c r="H34" s="478" t="s">
        <v>172</v>
      </c>
      <c r="I34" s="418"/>
      <c r="J34" s="267" t="s">
        <v>110</v>
      </c>
      <c r="K34" s="481" t="s">
        <v>237</v>
      </c>
      <c r="L34" s="279">
        <v>51000</v>
      </c>
      <c r="M34" s="36">
        <f t="shared" ref="M34:M37" si="4">N34+O34</f>
        <v>51000</v>
      </c>
      <c r="N34" s="185">
        <v>51000</v>
      </c>
      <c r="O34" s="284">
        <v>0</v>
      </c>
      <c r="P34" s="261">
        <f>M34/L34</f>
        <v>1</v>
      </c>
      <c r="Q34" s="246" t="s">
        <v>173</v>
      </c>
      <c r="R34" s="19"/>
    </row>
    <row r="35" spans="1:18" ht="134.44999999999999" customHeight="1" x14ac:dyDescent="0.25">
      <c r="A35" s="489"/>
      <c r="B35" s="492"/>
      <c r="C35" s="411"/>
      <c r="D35" s="411"/>
      <c r="E35" s="494"/>
      <c r="F35" s="496"/>
      <c r="G35" s="476"/>
      <c r="H35" s="479"/>
      <c r="I35" s="419"/>
      <c r="J35" s="336" t="s">
        <v>73</v>
      </c>
      <c r="K35" s="482"/>
      <c r="L35" s="150">
        <v>9082789.6999999993</v>
      </c>
      <c r="M35" s="36">
        <f t="shared" si="4"/>
        <v>4541394.8499999996</v>
      </c>
      <c r="N35" s="186">
        <v>4541394.8499999996</v>
      </c>
      <c r="O35" s="134">
        <v>0</v>
      </c>
      <c r="P35" s="261">
        <f>M35/L35</f>
        <v>0.5</v>
      </c>
      <c r="Q35" s="530" t="s">
        <v>238</v>
      </c>
      <c r="R35" s="19"/>
    </row>
    <row r="36" spans="1:18" ht="106.15" customHeight="1" x14ac:dyDescent="0.25">
      <c r="A36" s="490"/>
      <c r="B36" s="493"/>
      <c r="C36" s="412"/>
      <c r="D36" s="412"/>
      <c r="E36" s="470"/>
      <c r="F36" s="497"/>
      <c r="G36" s="477"/>
      <c r="H36" s="480"/>
      <c r="I36" s="420"/>
      <c r="J36" s="337" t="s">
        <v>235</v>
      </c>
      <c r="K36" s="483"/>
      <c r="L36" s="36">
        <v>5585096.3799999999</v>
      </c>
      <c r="M36" s="36">
        <f t="shared" si="4"/>
        <v>2775316.65</v>
      </c>
      <c r="N36" s="186">
        <v>0</v>
      </c>
      <c r="O36" s="134">
        <v>2775316.65</v>
      </c>
      <c r="P36" s="261">
        <f>M36/L36</f>
        <v>0.4969147282647251</v>
      </c>
      <c r="Q36" s="531"/>
      <c r="R36" s="19"/>
    </row>
    <row r="37" spans="1:18" ht="194.45" customHeight="1" thickBot="1" x14ac:dyDescent="0.3">
      <c r="A37" s="285">
        <v>34</v>
      </c>
      <c r="B37" s="286" t="s">
        <v>9</v>
      </c>
      <c r="C37" s="287" t="s">
        <v>174</v>
      </c>
      <c r="D37" s="287" t="s">
        <v>82</v>
      </c>
      <c r="E37" s="288" t="s">
        <v>218</v>
      </c>
      <c r="F37" s="289" t="s">
        <v>175</v>
      </c>
      <c r="G37" s="290">
        <v>41312631</v>
      </c>
      <c r="H37" s="291" t="s">
        <v>219</v>
      </c>
      <c r="I37" s="287"/>
      <c r="J37" s="270" t="s">
        <v>176</v>
      </c>
      <c r="K37" s="292" t="s">
        <v>220</v>
      </c>
      <c r="L37" s="150">
        <v>6000052.0800000001</v>
      </c>
      <c r="M37" s="150">
        <f t="shared" si="4"/>
        <v>6000052.0800000001</v>
      </c>
      <c r="N37" s="293">
        <v>6000052.0800000001</v>
      </c>
      <c r="O37" s="294">
        <v>0</v>
      </c>
      <c r="P37" s="137">
        <v>1</v>
      </c>
      <c r="Q37" s="295" t="s">
        <v>221</v>
      </c>
      <c r="R37" s="19"/>
    </row>
    <row r="38" spans="1:18" ht="31.9" customHeight="1" thickBot="1" x14ac:dyDescent="0.3">
      <c r="A38" s="140"/>
      <c r="B38" s="141" t="s">
        <v>0</v>
      </c>
      <c r="C38" s="142"/>
      <c r="D38" s="142"/>
      <c r="E38" s="296"/>
      <c r="F38" s="297"/>
      <c r="G38" s="143">
        <f>SUM(G7:G37)</f>
        <v>3112603989.8299999</v>
      </c>
      <c r="H38" s="144"/>
      <c r="I38" s="298"/>
      <c r="J38" s="298"/>
      <c r="K38" s="299"/>
      <c r="L38" s="145">
        <f>SUM(L7:L37)</f>
        <v>735839239.70000005</v>
      </c>
      <c r="M38" s="187">
        <f>SUM(M7:M37)</f>
        <v>173106883.55000001</v>
      </c>
      <c r="N38" s="146">
        <f>SUM(N7:N37)</f>
        <v>209424186.15000001</v>
      </c>
      <c r="O38" s="147">
        <f>SUM(O7:O37)</f>
        <v>2775316.65</v>
      </c>
      <c r="P38" s="148">
        <f t="shared" ref="P38" si="5">M38/L38</f>
        <v>0.23525095457069575</v>
      </c>
      <c r="Q38" s="300" t="s">
        <v>55</v>
      </c>
      <c r="R38" s="19"/>
    </row>
    <row r="39" spans="1:18" ht="30" customHeight="1" x14ac:dyDescent="0.25">
      <c r="A39" s="42"/>
      <c r="B39" s="43" t="s">
        <v>56</v>
      </c>
      <c r="C39" s="484" t="s">
        <v>57</v>
      </c>
      <c r="D39" s="484"/>
      <c r="E39" s="484"/>
      <c r="F39" s="484"/>
      <c r="G39" s="484"/>
      <c r="H39" s="484"/>
      <c r="I39" s="484"/>
      <c r="J39" s="484"/>
      <c r="K39" s="485"/>
      <c r="L39" s="44" t="s">
        <v>55</v>
      </c>
      <c r="M39" s="44" t="s">
        <v>55</v>
      </c>
      <c r="N39" s="45">
        <f>N7+N10+N13+N16+N17+N19+N20+N21+N26+N27+N32+N33+N34+N37</f>
        <v>157936700.05000001</v>
      </c>
      <c r="O39" s="46" t="s">
        <v>55</v>
      </c>
      <c r="P39" s="47" t="s">
        <v>55</v>
      </c>
      <c r="Q39" s="301" t="s">
        <v>55</v>
      </c>
    </row>
    <row r="40" spans="1:18" ht="30" customHeight="1" x14ac:dyDescent="0.25">
      <c r="A40" s="48"/>
      <c r="B40" s="49" t="s">
        <v>56</v>
      </c>
      <c r="C40" s="486" t="s">
        <v>58</v>
      </c>
      <c r="D40" s="486"/>
      <c r="E40" s="486"/>
      <c r="F40" s="486"/>
      <c r="G40" s="486"/>
      <c r="H40" s="486"/>
      <c r="I40" s="486"/>
      <c r="J40" s="486"/>
      <c r="K40" s="487"/>
      <c r="L40" s="50" t="s">
        <v>55</v>
      </c>
      <c r="M40" s="50" t="s">
        <v>55</v>
      </c>
      <c r="N40" s="149">
        <f>N9+N12+N15</f>
        <v>39092619.25</v>
      </c>
      <c r="O40" s="51" t="s">
        <v>55</v>
      </c>
      <c r="P40" s="52" t="s">
        <v>55</v>
      </c>
      <c r="Q40" s="302" t="s">
        <v>55</v>
      </c>
    </row>
    <row r="41" spans="1:18" ht="30.75" customHeight="1" thickBot="1" x14ac:dyDescent="0.3">
      <c r="A41" s="53"/>
      <c r="B41" s="54" t="s">
        <v>56</v>
      </c>
      <c r="C41" s="471" t="s">
        <v>59</v>
      </c>
      <c r="D41" s="471"/>
      <c r="E41" s="471"/>
      <c r="F41" s="471"/>
      <c r="G41" s="471"/>
      <c r="H41" s="471"/>
      <c r="I41" s="471"/>
      <c r="J41" s="471"/>
      <c r="K41" s="472"/>
      <c r="L41" s="55" t="s">
        <v>55</v>
      </c>
      <c r="M41" s="55" t="s">
        <v>55</v>
      </c>
      <c r="N41" s="56">
        <f>N22+N24+N25+N29+N30+N31+N18+N35</f>
        <v>12394866.85</v>
      </c>
      <c r="O41" s="57">
        <f>O38</f>
        <v>2775316.65</v>
      </c>
      <c r="P41" s="303" t="s">
        <v>55</v>
      </c>
      <c r="Q41" s="304" t="s">
        <v>55</v>
      </c>
    </row>
    <row r="42" spans="1:18" x14ac:dyDescent="0.25">
      <c r="A42" s="58"/>
      <c r="B42" s="59"/>
      <c r="C42" s="60"/>
      <c r="D42" s="60"/>
      <c r="E42" s="61"/>
      <c r="F42" s="61"/>
      <c r="G42" s="62"/>
      <c r="H42" s="63"/>
      <c r="I42" s="64"/>
      <c r="J42" s="64"/>
      <c r="K42" s="64"/>
      <c r="L42" s="64"/>
      <c r="M42" s="64"/>
      <c r="N42" s="65"/>
      <c r="O42" s="66"/>
      <c r="P42" s="66"/>
    </row>
    <row r="43" spans="1:18" x14ac:dyDescent="0.25">
      <c r="A43" s="67"/>
      <c r="B43" s="86" t="s">
        <v>60</v>
      </c>
      <c r="C43" s="60"/>
      <c r="D43" s="60"/>
      <c r="E43" s="69"/>
      <c r="F43" s="69"/>
      <c r="G43" s="234"/>
      <c r="H43" s="235"/>
      <c r="I43" s="80"/>
      <c r="J43" s="80"/>
      <c r="K43" s="80"/>
      <c r="L43" s="305"/>
      <c r="M43" s="305"/>
      <c r="N43" s="236"/>
      <c r="O43" s="73"/>
      <c r="P43" s="74"/>
    </row>
    <row r="44" spans="1:18" ht="67.150000000000006" customHeight="1" x14ac:dyDescent="0.25">
      <c r="A44" s="58"/>
      <c r="B44" s="473" t="s">
        <v>199</v>
      </c>
      <c r="C44" s="473"/>
      <c r="D44" s="473"/>
      <c r="E44" s="473"/>
      <c r="F44" s="473"/>
      <c r="G44" s="473"/>
      <c r="H44" s="473"/>
      <c r="I44" s="473"/>
      <c r="J44" s="473"/>
      <c r="K44" s="473"/>
      <c r="L44" s="188"/>
      <c r="M44" s="189"/>
      <c r="N44" s="128"/>
      <c r="O44" s="66"/>
      <c r="P44" s="66"/>
    </row>
    <row r="45" spans="1:18" x14ac:dyDescent="0.25">
      <c r="A45" s="58"/>
      <c r="B45" s="68"/>
      <c r="C45" s="75"/>
      <c r="D45" s="75"/>
      <c r="E45" s="61"/>
      <c r="F45" s="61"/>
      <c r="G45" s="62"/>
      <c r="H45" s="63"/>
      <c r="I45" s="64"/>
      <c r="J45" s="64"/>
      <c r="K45" s="64"/>
      <c r="L45" s="64"/>
      <c r="M45" s="66"/>
      <c r="N45" s="76"/>
      <c r="O45" s="46"/>
      <c r="P45" s="41"/>
    </row>
    <row r="46" spans="1:18" x14ac:dyDescent="0.25">
      <c r="A46" s="58"/>
      <c r="B46" s="68"/>
      <c r="C46" s="75"/>
      <c r="D46" s="75"/>
      <c r="E46" s="61"/>
      <c r="F46" s="61"/>
      <c r="G46" s="62"/>
      <c r="H46" s="63"/>
      <c r="I46" s="64"/>
      <c r="J46" s="64"/>
      <c r="K46" s="64"/>
      <c r="L46" s="64"/>
      <c r="M46" s="66"/>
      <c r="N46" s="77"/>
      <c r="O46" s="46"/>
      <c r="P46" s="41"/>
    </row>
    <row r="47" spans="1:18" x14ac:dyDescent="0.25">
      <c r="A47" s="58"/>
      <c r="B47" s="68"/>
      <c r="C47" s="75"/>
      <c r="D47" s="75"/>
      <c r="E47" s="61"/>
      <c r="F47" s="61"/>
      <c r="G47" s="62"/>
      <c r="H47" s="63"/>
      <c r="I47" s="64"/>
      <c r="J47" s="64"/>
      <c r="K47" s="64"/>
      <c r="L47" s="64"/>
      <c r="M47" s="66"/>
      <c r="N47" s="78"/>
      <c r="O47" s="79"/>
      <c r="P47" s="41"/>
    </row>
    <row r="48" spans="1:18" x14ac:dyDescent="0.25">
      <c r="A48" s="58"/>
      <c r="B48" s="80"/>
      <c r="C48" s="69"/>
      <c r="D48" s="69"/>
      <c r="I48" s="81"/>
      <c r="J48" s="81"/>
      <c r="K48" s="81"/>
      <c r="L48" s="82"/>
      <c r="M48" s="82"/>
      <c r="N48" s="83"/>
      <c r="O48" s="83"/>
      <c r="P48" s="83"/>
    </row>
    <row r="49" spans="1:16" x14ac:dyDescent="0.25">
      <c r="A49" s="58"/>
      <c r="B49" s="80"/>
      <c r="C49" s="69"/>
      <c r="D49" s="69"/>
      <c r="I49" s="81"/>
      <c r="J49" s="81"/>
      <c r="K49" s="81"/>
      <c r="L49" s="82"/>
      <c r="M49" s="82"/>
      <c r="N49" s="83"/>
      <c r="O49" s="83"/>
      <c r="P49" s="84"/>
    </row>
    <row r="50" spans="1:16" x14ac:dyDescent="0.25">
      <c r="A50" s="58"/>
      <c r="I50" s="81"/>
      <c r="J50" s="81"/>
      <c r="K50" s="81"/>
      <c r="L50" s="82"/>
      <c r="M50" s="82"/>
      <c r="N50" s="83"/>
      <c r="O50" s="83"/>
      <c r="P50" s="84"/>
    </row>
    <row r="51" spans="1:16" x14ac:dyDescent="0.25">
      <c r="A51" s="58"/>
      <c r="I51" s="81"/>
      <c r="J51" s="81"/>
      <c r="K51" s="81"/>
      <c r="L51" s="82"/>
      <c r="M51" s="82"/>
      <c r="N51" s="83"/>
      <c r="O51" s="83"/>
      <c r="P51" s="84"/>
    </row>
    <row r="52" spans="1:16" x14ac:dyDescent="0.25">
      <c r="A52" s="58"/>
      <c r="I52" s="81"/>
      <c r="J52" s="81"/>
      <c r="K52" s="81"/>
      <c r="L52" s="82"/>
      <c r="M52" s="81"/>
      <c r="N52" s="84"/>
      <c r="O52" s="84"/>
      <c r="P52" s="84"/>
    </row>
    <row r="53" spans="1:16" x14ac:dyDescent="0.25">
      <c r="A53" s="58"/>
      <c r="I53" s="81"/>
      <c r="J53" s="81"/>
      <c r="K53" s="81"/>
      <c r="L53" s="81"/>
      <c r="M53" s="81"/>
      <c r="N53" s="84"/>
      <c r="O53" s="84"/>
      <c r="P53" s="84"/>
    </row>
    <row r="54" spans="1:16" x14ac:dyDescent="0.25">
      <c r="A54" s="58"/>
      <c r="I54" s="81"/>
      <c r="J54" s="70"/>
      <c r="K54" s="81"/>
      <c r="L54" s="81"/>
      <c r="M54" s="81"/>
      <c r="N54" s="19"/>
      <c r="O54" s="19"/>
      <c r="P54" s="19"/>
    </row>
    <row r="55" spans="1:16" x14ac:dyDescent="0.25">
      <c r="A55" s="58"/>
      <c r="I55" s="81"/>
      <c r="J55" s="70"/>
      <c r="K55" s="81"/>
      <c r="L55" s="81"/>
      <c r="M55" s="81"/>
      <c r="N55" s="19"/>
      <c r="O55" s="19"/>
      <c r="P55" s="19"/>
    </row>
    <row r="56" spans="1:16" x14ac:dyDescent="0.25">
      <c r="A56" s="58"/>
      <c r="I56" s="81"/>
      <c r="J56" s="81"/>
      <c r="K56" s="81"/>
      <c r="L56" s="81"/>
      <c r="M56" s="81"/>
      <c r="N56" s="19"/>
      <c r="O56" s="19"/>
      <c r="P56" s="19"/>
    </row>
    <row r="57" spans="1:16" x14ac:dyDescent="0.25">
      <c r="A57" s="58"/>
      <c r="I57" s="81"/>
      <c r="J57" s="81"/>
      <c r="K57" s="81"/>
      <c r="L57" s="81"/>
      <c r="M57" s="81"/>
      <c r="N57" s="19"/>
      <c r="O57" s="19"/>
      <c r="P57" s="19"/>
    </row>
    <row r="58" spans="1:16" x14ac:dyDescent="0.25">
      <c r="A58" s="58"/>
      <c r="I58" s="81"/>
      <c r="J58" s="81"/>
      <c r="K58" s="81"/>
      <c r="L58" s="81"/>
      <c r="M58" s="81"/>
      <c r="N58" s="19"/>
      <c r="O58" s="19"/>
      <c r="P58" s="19"/>
    </row>
    <row r="59" spans="1:16" x14ac:dyDescent="0.25">
      <c r="A59" s="58"/>
      <c r="I59" s="81"/>
      <c r="J59" s="81"/>
      <c r="K59" s="81"/>
      <c r="L59" s="81"/>
      <c r="M59" s="81"/>
      <c r="N59" s="19"/>
      <c r="O59" s="19"/>
      <c r="P59" s="19"/>
    </row>
    <row r="60" spans="1:16" x14ac:dyDescent="0.25">
      <c r="A60" s="58"/>
      <c r="I60" s="81"/>
      <c r="J60" s="81"/>
      <c r="K60" s="81"/>
      <c r="L60" s="81"/>
      <c r="M60" s="81"/>
      <c r="N60" s="19"/>
      <c r="O60" s="19"/>
      <c r="P60" s="19"/>
    </row>
    <row r="61" spans="1:16" x14ac:dyDescent="0.25">
      <c r="A61" s="58"/>
      <c r="I61" s="81"/>
      <c r="J61" s="81"/>
      <c r="K61" s="81"/>
      <c r="L61" s="81"/>
      <c r="M61" s="81"/>
      <c r="N61" s="19"/>
      <c r="O61" s="19"/>
      <c r="P61" s="19"/>
    </row>
    <row r="62" spans="1:16" x14ac:dyDescent="0.25">
      <c r="A62" s="58"/>
      <c r="I62" s="81"/>
      <c r="J62" s="81"/>
      <c r="K62" s="81"/>
      <c r="L62" s="81"/>
      <c r="M62" s="81"/>
      <c r="N62" s="19"/>
      <c r="O62" s="19"/>
      <c r="P62" s="19"/>
    </row>
    <row r="63" spans="1:16" x14ac:dyDescent="0.25">
      <c r="A63" s="58"/>
      <c r="I63" s="81"/>
      <c r="J63" s="81"/>
      <c r="K63" s="81"/>
      <c r="L63" s="81"/>
      <c r="M63" s="81"/>
      <c r="N63" s="19"/>
      <c r="O63" s="19"/>
      <c r="P63" s="19"/>
    </row>
    <row r="64" spans="1:16" x14ac:dyDescent="0.25">
      <c r="A64" s="58"/>
      <c r="I64" s="81"/>
      <c r="J64" s="81"/>
      <c r="K64" s="81"/>
      <c r="L64" s="81"/>
      <c r="M64" s="81"/>
      <c r="N64" s="19"/>
      <c r="O64" s="19"/>
      <c r="P64" s="19"/>
    </row>
    <row r="65" spans="1:16" x14ac:dyDescent="0.25">
      <c r="A65" s="58"/>
      <c r="I65" s="81"/>
      <c r="J65" s="81"/>
      <c r="K65" s="81"/>
      <c r="L65" s="81"/>
      <c r="M65" s="81"/>
      <c r="N65" s="19"/>
      <c r="O65" s="19"/>
      <c r="P65" s="19"/>
    </row>
    <row r="66" spans="1:16" x14ac:dyDescent="0.25">
      <c r="A66" s="58"/>
      <c r="I66" s="81"/>
      <c r="J66" s="81"/>
      <c r="K66" s="81"/>
      <c r="L66" s="81"/>
      <c r="M66" s="81"/>
      <c r="N66" s="19"/>
      <c r="O66" s="19"/>
      <c r="P66" s="19"/>
    </row>
    <row r="67" spans="1:16" x14ac:dyDescent="0.25">
      <c r="A67" s="58"/>
      <c r="I67" s="81"/>
      <c r="J67" s="81"/>
      <c r="K67" s="81"/>
      <c r="L67" s="81"/>
      <c r="M67" s="81"/>
      <c r="N67" s="19"/>
      <c r="O67" s="19"/>
      <c r="P67" s="19"/>
    </row>
    <row r="68" spans="1:16" x14ac:dyDescent="0.25">
      <c r="A68" s="58"/>
      <c r="I68" s="81"/>
      <c r="J68" s="81"/>
      <c r="K68" s="81"/>
      <c r="L68" s="81"/>
      <c r="M68" s="81"/>
      <c r="N68" s="19"/>
      <c r="O68" s="19"/>
      <c r="P68" s="19"/>
    </row>
    <row r="69" spans="1:16" x14ac:dyDescent="0.25">
      <c r="A69" s="58"/>
      <c r="I69" s="81"/>
      <c r="J69" s="81"/>
      <c r="K69" s="81"/>
      <c r="L69" s="81"/>
      <c r="M69" s="81"/>
      <c r="N69" s="19"/>
      <c r="O69" s="19"/>
      <c r="P69" s="19"/>
    </row>
    <row r="70" spans="1:16" x14ac:dyDescent="0.25">
      <c r="A70" s="58"/>
      <c r="I70" s="81"/>
      <c r="J70" s="81"/>
      <c r="K70" s="81"/>
      <c r="L70" s="81"/>
      <c r="M70" s="81"/>
      <c r="N70" s="19"/>
      <c r="O70" s="19"/>
      <c r="P70" s="19"/>
    </row>
    <row r="71" spans="1:16" x14ac:dyDescent="0.25">
      <c r="A71" s="58"/>
      <c r="I71" s="81"/>
      <c r="J71" s="81"/>
      <c r="K71" s="81"/>
      <c r="L71" s="81"/>
      <c r="M71" s="81"/>
      <c r="N71" s="19"/>
      <c r="O71" s="19"/>
      <c r="P71" s="19"/>
    </row>
    <row r="72" spans="1:16" x14ac:dyDescent="0.25">
      <c r="A72" s="58"/>
      <c r="I72" s="81"/>
      <c r="J72" s="81"/>
      <c r="K72" s="81"/>
      <c r="L72" s="81"/>
      <c r="M72" s="81"/>
      <c r="N72" s="19"/>
      <c r="O72" s="19"/>
      <c r="P72" s="19"/>
    </row>
    <row r="73" spans="1:16" x14ac:dyDescent="0.25">
      <c r="A73" s="58"/>
      <c r="I73" s="81"/>
      <c r="J73" s="81"/>
      <c r="K73" s="81"/>
      <c r="L73" s="81"/>
      <c r="M73" s="81"/>
      <c r="N73" s="19"/>
      <c r="O73" s="19"/>
      <c r="P73" s="19"/>
    </row>
    <row r="74" spans="1:16" x14ac:dyDescent="0.25">
      <c r="A74" s="58"/>
      <c r="I74" s="81"/>
      <c r="J74" s="81"/>
      <c r="K74" s="81"/>
      <c r="L74" s="81"/>
      <c r="M74" s="81"/>
      <c r="N74" s="19"/>
      <c r="O74" s="19"/>
      <c r="P74" s="19"/>
    </row>
    <row r="75" spans="1:16" x14ac:dyDescent="0.25">
      <c r="A75" s="58"/>
      <c r="I75" s="81"/>
      <c r="J75" s="81"/>
      <c r="K75" s="81"/>
      <c r="L75" s="81"/>
      <c r="M75" s="81"/>
      <c r="N75" s="19"/>
      <c r="O75" s="19"/>
      <c r="P75" s="19"/>
    </row>
    <row r="76" spans="1:16" x14ac:dyDescent="0.25">
      <c r="A76" s="58"/>
      <c r="I76" s="81"/>
      <c r="J76" s="81"/>
      <c r="K76" s="81"/>
      <c r="L76" s="81"/>
      <c r="M76" s="81"/>
      <c r="N76" s="19"/>
      <c r="O76" s="19"/>
      <c r="P76" s="19"/>
    </row>
    <row r="77" spans="1:16" x14ac:dyDescent="0.25">
      <c r="A77" s="58"/>
      <c r="I77" s="81"/>
      <c r="J77" s="81"/>
      <c r="K77" s="81"/>
      <c r="L77" s="81"/>
      <c r="M77" s="81"/>
      <c r="N77" s="19"/>
      <c r="O77" s="19"/>
      <c r="P77" s="19"/>
    </row>
    <row r="78" spans="1:16" x14ac:dyDescent="0.25">
      <c r="A78" s="58"/>
      <c r="I78" s="81"/>
      <c r="J78" s="81"/>
      <c r="K78" s="81"/>
      <c r="L78" s="81"/>
      <c r="M78" s="81"/>
      <c r="N78" s="19"/>
      <c r="O78" s="19"/>
      <c r="P78" s="19"/>
    </row>
    <row r="79" spans="1:16" x14ac:dyDescent="0.25">
      <c r="A79" s="58"/>
      <c r="I79" s="81"/>
      <c r="J79" s="81"/>
      <c r="K79" s="81"/>
      <c r="L79" s="81"/>
      <c r="M79" s="81"/>
      <c r="N79" s="19"/>
      <c r="O79" s="19"/>
      <c r="P79" s="19"/>
    </row>
    <row r="80" spans="1:16" x14ac:dyDescent="0.25">
      <c r="A80" s="64"/>
      <c r="I80" s="81"/>
      <c r="J80" s="81"/>
      <c r="K80" s="81"/>
      <c r="L80" s="81"/>
      <c r="M80" s="81"/>
      <c r="N80" s="19"/>
      <c r="O80" s="19"/>
      <c r="P80" s="19"/>
    </row>
    <row r="81" spans="1:16" x14ac:dyDescent="0.25">
      <c r="A81" s="64"/>
      <c r="I81" s="81"/>
      <c r="J81" s="81"/>
      <c r="K81" s="81"/>
      <c r="L81" s="81"/>
      <c r="M81" s="81"/>
      <c r="N81" s="19"/>
      <c r="O81" s="19"/>
      <c r="P81" s="19"/>
    </row>
    <row r="82" spans="1:16" x14ac:dyDescent="0.25">
      <c r="A82" s="64"/>
      <c r="I82" s="81"/>
      <c r="J82" s="81"/>
      <c r="K82" s="81"/>
      <c r="L82" s="81"/>
      <c r="M82" s="81"/>
      <c r="N82" s="19"/>
      <c r="O82" s="19"/>
      <c r="P82" s="19"/>
    </row>
    <row r="83" spans="1:16" x14ac:dyDescent="0.25">
      <c r="A83" s="64"/>
      <c r="I83" s="81"/>
      <c r="J83" s="81"/>
      <c r="K83" s="81"/>
      <c r="L83" s="81"/>
      <c r="M83" s="81"/>
      <c r="N83" s="19"/>
      <c r="O83" s="19"/>
      <c r="P83" s="19"/>
    </row>
    <row r="84" spans="1:16" x14ac:dyDescent="0.25">
      <c r="I84" s="81"/>
      <c r="J84" s="81"/>
      <c r="K84" s="81"/>
      <c r="L84" s="81"/>
      <c r="M84" s="81"/>
      <c r="N84" s="19"/>
      <c r="O84" s="19"/>
      <c r="P84" s="19"/>
    </row>
    <row r="85" spans="1:16" x14ac:dyDescent="0.25">
      <c r="I85" s="81"/>
      <c r="J85" s="81"/>
      <c r="K85" s="81"/>
      <c r="L85" s="81"/>
      <c r="M85" s="81"/>
      <c r="N85" s="19"/>
      <c r="O85" s="19"/>
      <c r="P85" s="19"/>
    </row>
    <row r="86" spans="1:16" x14ac:dyDescent="0.25">
      <c r="I86" s="81"/>
      <c r="J86" s="81"/>
      <c r="K86" s="81"/>
      <c r="L86" s="81"/>
      <c r="M86" s="81"/>
      <c r="N86" s="19"/>
      <c r="O86" s="19"/>
      <c r="P86" s="19"/>
    </row>
    <row r="87" spans="1:16" x14ac:dyDescent="0.25">
      <c r="I87" s="81"/>
      <c r="J87" s="81"/>
      <c r="K87" s="81"/>
      <c r="L87" s="81"/>
      <c r="M87" s="81"/>
      <c r="N87" s="19"/>
      <c r="O87" s="19"/>
      <c r="P87" s="19"/>
    </row>
    <row r="88" spans="1:16" x14ac:dyDescent="0.25">
      <c r="I88" s="81"/>
      <c r="J88" s="81"/>
      <c r="K88" s="81"/>
      <c r="L88" s="81"/>
      <c r="M88" s="81"/>
      <c r="N88" s="19"/>
      <c r="O88" s="19"/>
      <c r="P88" s="19"/>
    </row>
    <row r="89" spans="1:16" x14ac:dyDescent="0.25">
      <c r="I89" s="81"/>
      <c r="J89" s="81"/>
      <c r="K89" s="81"/>
      <c r="L89" s="81"/>
      <c r="M89" s="81"/>
      <c r="N89" s="19"/>
      <c r="O89" s="19"/>
      <c r="P89" s="19"/>
    </row>
    <row r="90" spans="1:16" x14ac:dyDescent="0.25">
      <c r="I90" s="81"/>
      <c r="J90" s="81"/>
      <c r="K90" s="81"/>
      <c r="L90" s="81"/>
      <c r="M90" s="81"/>
      <c r="N90" s="19"/>
      <c r="O90" s="19"/>
      <c r="P90" s="19"/>
    </row>
    <row r="91" spans="1:16" x14ac:dyDescent="0.25">
      <c r="I91" s="81"/>
      <c r="J91" s="81"/>
      <c r="K91" s="81"/>
      <c r="L91" s="81"/>
      <c r="M91" s="81"/>
      <c r="N91" s="19"/>
      <c r="O91" s="19"/>
      <c r="P91" s="19"/>
    </row>
    <row r="92" spans="1:16" x14ac:dyDescent="0.25">
      <c r="I92" s="81"/>
      <c r="J92" s="81"/>
      <c r="K92" s="81"/>
      <c r="L92" s="81"/>
      <c r="M92" s="81"/>
      <c r="N92" s="19"/>
      <c r="O92" s="19"/>
      <c r="P92" s="19"/>
    </row>
    <row r="93" spans="1:16" x14ac:dyDescent="0.25">
      <c r="I93" s="81"/>
      <c r="J93" s="81"/>
      <c r="K93" s="81"/>
      <c r="L93" s="81"/>
      <c r="M93" s="81"/>
      <c r="N93" s="19"/>
      <c r="O93" s="19"/>
      <c r="P93" s="19"/>
    </row>
    <row r="94" spans="1:16" x14ac:dyDescent="0.25">
      <c r="I94" s="81"/>
      <c r="J94" s="81"/>
      <c r="K94" s="81"/>
      <c r="L94" s="81"/>
      <c r="M94" s="81"/>
    </row>
    <row r="95" spans="1:16" x14ac:dyDescent="0.25">
      <c r="I95" s="81"/>
      <c r="J95" s="81"/>
      <c r="K95" s="81"/>
      <c r="L95" s="81"/>
      <c r="M95" s="81"/>
    </row>
    <row r="96" spans="1:16" x14ac:dyDescent="0.25">
      <c r="I96" s="81"/>
      <c r="J96" s="81"/>
      <c r="K96" s="81"/>
      <c r="L96" s="81"/>
      <c r="M96" s="81"/>
    </row>
    <row r="97" spans="9:13" x14ac:dyDescent="0.25">
      <c r="I97" s="81"/>
      <c r="J97" s="81"/>
      <c r="K97" s="81"/>
      <c r="L97" s="81"/>
      <c r="M97" s="81"/>
    </row>
    <row r="98" spans="9:13" x14ac:dyDescent="0.25">
      <c r="I98" s="81"/>
      <c r="J98" s="81"/>
      <c r="K98" s="81"/>
      <c r="L98" s="81"/>
      <c r="M98" s="81"/>
    </row>
    <row r="99" spans="9:13" x14ac:dyDescent="0.25">
      <c r="I99" s="81"/>
      <c r="J99" s="81"/>
      <c r="K99" s="81"/>
      <c r="L99" s="81"/>
      <c r="M99" s="81"/>
    </row>
    <row r="100" spans="9:13" x14ac:dyDescent="0.25">
      <c r="I100" s="81"/>
      <c r="J100" s="81"/>
      <c r="K100" s="81"/>
      <c r="L100" s="81"/>
      <c r="M100" s="81"/>
    </row>
  </sheetData>
  <autoFilter ref="A6:Q41"/>
  <mergeCells count="125">
    <mergeCell ref="Q35:Q36"/>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A13:A19"/>
    <mergeCell ref="B13:B19"/>
    <mergeCell ref="C13:C19"/>
    <mergeCell ref="D13:D19"/>
    <mergeCell ref="E13:E19"/>
    <mergeCell ref="F13:F19"/>
    <mergeCell ref="G13:G19"/>
    <mergeCell ref="H10:H12"/>
    <mergeCell ref="I10:I12"/>
    <mergeCell ref="O13:O15"/>
    <mergeCell ref="P13:P15"/>
    <mergeCell ref="Q13:Q15"/>
    <mergeCell ref="H13:H19"/>
    <mergeCell ref="I13:I19"/>
    <mergeCell ref="J13:J15"/>
    <mergeCell ref="K13:K15"/>
    <mergeCell ref="L13:L15"/>
    <mergeCell ref="M13:M15"/>
    <mergeCell ref="N22:N23"/>
    <mergeCell ref="Q22:Q23"/>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H32:H33"/>
    <mergeCell ref="I32:I33"/>
    <mergeCell ref="K32:K33"/>
    <mergeCell ref="L32:L33"/>
    <mergeCell ref="A32:A33"/>
    <mergeCell ref="B32:B33"/>
    <mergeCell ref="C32:C33"/>
    <mergeCell ref="D32:D33"/>
    <mergeCell ref="E32:E33"/>
    <mergeCell ref="C41:K41"/>
    <mergeCell ref="B44:K44"/>
    <mergeCell ref="A20:A21"/>
    <mergeCell ref="B20:B21"/>
    <mergeCell ref="C20:C21"/>
    <mergeCell ref="D20:D21"/>
    <mergeCell ref="E20:E21"/>
    <mergeCell ref="F20:F21"/>
    <mergeCell ref="I20:I21"/>
    <mergeCell ref="H20:H21"/>
    <mergeCell ref="G34:G36"/>
    <mergeCell ref="H34:H36"/>
    <mergeCell ref="I34:I36"/>
    <mergeCell ref="K34:K36"/>
    <mergeCell ref="C39:K39"/>
    <mergeCell ref="C40:K40"/>
    <mergeCell ref="A34:A36"/>
    <mergeCell ref="B34:B36"/>
    <mergeCell ref="C34:C36"/>
    <mergeCell ref="D34:D36"/>
    <mergeCell ref="E34:E36"/>
    <mergeCell ref="F34:F36"/>
    <mergeCell ref="F32:F33"/>
    <mergeCell ref="G32:G33"/>
    <mergeCell ref="H26:H28"/>
    <mergeCell ref="I26:I28"/>
    <mergeCell ref="G26:G28"/>
    <mergeCell ref="G20:G21"/>
    <mergeCell ref="A26:A28"/>
    <mergeCell ref="B26:B28"/>
    <mergeCell ref="C26:C28"/>
    <mergeCell ref="D26:D28"/>
    <mergeCell ref="E26:E28"/>
    <mergeCell ref="F26:F28"/>
    <mergeCell ref="H22:H23"/>
    <mergeCell ref="I22:I23"/>
  </mergeCells>
  <pageMargins left="0.23622047244094491" right="0.23622047244094491" top="0.74803149606299213" bottom="0.74803149606299213" header="0.31496062992125984" footer="0.31496062992125984"/>
  <pageSetup paperSize="8" scale="60" fitToHeight="0" orientation="landscape" horizontalDpi="4294967293" verticalDpi="4294967293" r:id="rId1"/>
  <headerFooter>
    <oddFooter xml:space="preserve">&amp;CStránka &amp;P z &amp;N&amp;RZpracoval odbor finanční, stav k 1. 4. 2022
</oddFooter>
  </headerFooter>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3CF1F37D-700A-43B8-8987-E074792E1C66}"/>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ze 76. zasedání Rady Karlovarského kraje, které se uskutečnilo dne 25.04.2022 (k bodu č. 4)</dc:title>
  <dc:creator/>
  <cp:lastModifiedBy/>
  <dcterms:created xsi:type="dcterms:W3CDTF">2006-09-16T00:00:00Z</dcterms:created>
  <dcterms:modified xsi:type="dcterms:W3CDTF">2022-04-26T09:06:55Z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