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'!$A$5:$Q$21</definedName>
    <definedName name="_xlnm._FilterDatabase" localSheetId="2" hidden="1">PO_sledování!$A$5:$Q$44</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21" i="69" l="1"/>
  <c r="N20" i="69"/>
  <c r="P17" i="70" l="1"/>
  <c r="M17" i="70"/>
  <c r="M16" i="70"/>
  <c r="N19" i="69" l="1"/>
  <c r="L19" i="69"/>
  <c r="M7" i="69"/>
  <c r="P7" i="69" s="1"/>
  <c r="N42" i="70" l="1"/>
  <c r="N44" i="70"/>
  <c r="M18" i="70" l="1"/>
  <c r="P18" i="70" s="1"/>
  <c r="D26" i="71" l="1"/>
  <c r="M15" i="69" l="1"/>
  <c r="L41" i="70" l="1"/>
  <c r="O41" i="70"/>
  <c r="N41" i="70"/>
  <c r="M40" i="70"/>
  <c r="M38" i="70" l="1"/>
  <c r="P38" i="70" l="1"/>
  <c r="G41" i="70"/>
  <c r="M39" i="70" l="1"/>
  <c r="E14" i="71" l="1"/>
  <c r="M22" i="70" l="1"/>
  <c r="P22" i="70" s="1"/>
  <c r="M29" i="70" l="1"/>
  <c r="P29" i="70" s="1"/>
  <c r="M9" i="69" l="1"/>
  <c r="P9" i="69" l="1"/>
  <c r="M21" i="70" l="1"/>
  <c r="P21" i="70" s="1"/>
  <c r="M19" i="70" l="1"/>
  <c r="G19" i="69" l="1"/>
  <c r="O19" i="69"/>
  <c r="M18" i="69" l="1"/>
  <c r="F13" i="71" l="1"/>
  <c r="F10" i="71" s="1"/>
  <c r="E13" i="71"/>
  <c r="E10" i="71" s="1"/>
  <c r="C13" i="71"/>
  <c r="C10" i="71" s="1"/>
  <c r="M37" i="70"/>
  <c r="M36" i="70"/>
  <c r="N43" i="70" l="1"/>
  <c r="D24" i="71" s="1"/>
  <c r="D25" i="71" l="1"/>
  <c r="P18" i="69"/>
  <c r="O44" i="70" l="1"/>
  <c r="M35" i="70"/>
  <c r="M34" i="70"/>
  <c r="P34" i="70" s="1"/>
  <c r="M33" i="70"/>
  <c r="M32" i="70"/>
  <c r="M31" i="70"/>
  <c r="P31" i="70" s="1"/>
  <c r="P30" i="70"/>
  <c r="M28" i="70"/>
  <c r="M27" i="70"/>
  <c r="P27" i="70" s="1"/>
  <c r="M26" i="70"/>
  <c r="P26" i="70" s="1"/>
  <c r="P25" i="70"/>
  <c r="P24" i="70"/>
  <c r="M23" i="70"/>
  <c r="P19" i="70"/>
  <c r="P16" i="70"/>
  <c r="M15" i="70"/>
  <c r="P15" i="70" s="1"/>
  <c r="M12" i="70"/>
  <c r="M9" i="70"/>
  <c r="P9" i="70" s="1"/>
  <c r="M6" i="70"/>
  <c r="M41" i="70" l="1"/>
  <c r="P23" i="70"/>
  <c r="P33" i="70"/>
  <c r="P12" i="70"/>
  <c r="P28" i="70"/>
  <c r="P6" i="70"/>
  <c r="D13" i="71" l="1"/>
  <c r="P41" i="70"/>
  <c r="M13" i="69"/>
  <c r="M11" i="69"/>
  <c r="P11" i="69" s="1"/>
  <c r="M8" i="69"/>
  <c r="M19" i="69" l="1"/>
  <c r="G13" i="71"/>
  <c r="D10" i="71"/>
  <c r="P13" i="69"/>
  <c r="D9" i="71"/>
  <c r="D7" i="71" s="1"/>
  <c r="P8" i="69"/>
  <c r="C9" i="71"/>
  <c r="C7" i="71" s="1"/>
  <c r="E9" i="71"/>
  <c r="E7" i="71" s="1"/>
  <c r="F9" i="71"/>
  <c r="F7" i="71" s="1"/>
  <c r="P6" i="69"/>
  <c r="O21" i="69"/>
  <c r="P15" i="69"/>
  <c r="D23" i="71" l="1"/>
  <c r="H13" i="71"/>
  <c r="G10" i="71"/>
  <c r="H10" i="71" s="1"/>
  <c r="G9" i="71"/>
  <c r="D27" i="71"/>
  <c r="F16" i="71"/>
  <c r="D16" i="71"/>
  <c r="P19" i="69"/>
  <c r="H9" i="71" l="1"/>
  <c r="G7" i="71"/>
  <c r="H7" i="71" s="1"/>
  <c r="C16" i="71"/>
  <c r="E16" i="71" l="1"/>
  <c r="D29" i="71" l="1"/>
</calcChain>
</file>

<file path=xl/sharedStrings.xml><?xml version="1.0" encoding="utf-8"?>
<sst xmlns="http://schemas.openxmlformats.org/spreadsheetml/2006/main" count="433" uniqueCount="263">
  <si>
    <t>CELKEM</t>
  </si>
  <si>
    <t>Příjemce dotace</t>
  </si>
  <si>
    <t>sl. 1</t>
  </si>
  <si>
    <t>sl. 2</t>
  </si>
  <si>
    <t>sl. 3</t>
  </si>
  <si>
    <t>sl. 4</t>
  </si>
  <si>
    <t>sl. 5</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</si>
  <si>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</si>
  <si>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</si>
  <si>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</si>
  <si>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</si>
  <si>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</si>
  <si>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</si>
  <si>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</si>
  <si>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</si>
  <si>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</si>
  <si>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</si>
  <si>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</si>
  <si>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</si>
  <si>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</si>
  <si>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ROP 
85% 
15%</t>
  </si>
  <si>
    <t>III/21047 Modernizace silnice Nejdek - Pernink 
CZ.1.09/3.1.00/67.01111</t>
  </si>
  <si>
    <t>Rozvoj dopravní infrastruktury silnic II. a III. třídy v Karlovarském kraji - III.etapa 
CZ.1.09/3.1.00/67.01128</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</si>
  <si>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</si>
  <si>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</si>
  <si>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</si>
  <si>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</si>
  <si>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</si>
  <si>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</si>
  <si>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</si>
  <si>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</si>
  <si>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</si>
  <si>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</si>
  <si>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</si>
  <si>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</si>
  <si>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</si>
  <si>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</si>
  <si>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</si>
  <si>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</si>
  <si>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</si>
  <si>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</si>
  <si>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</si>
  <si>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</si>
  <si>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</si>
  <si>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</si>
  <si>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</si>
  <si>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</si>
  <si>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</si>
  <si>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</si>
  <si>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</si>
  <si>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</si>
  <si>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</si>
  <si>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</si>
  <si>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</si>
  <si>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</si>
  <si>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</si>
  <si>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</si>
  <si>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</si>
  <si>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</si>
  <si>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</si>
  <si>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</si>
  <si>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</si>
  <si>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</si>
  <si>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</si>
  <si>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</si>
  <si>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</si>
  <si>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</si>
  <si>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</si>
  <si>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</si>
  <si>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</si>
  <si>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</si>
  <si>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</si>
  <si>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</si>
  <si>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</si>
  <si>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</si>
  <si>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</si>
  <si>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</si>
  <si>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</si>
  <si>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</si>
  <si>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</si>
  <si>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</si>
  <si>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</si>
  <si>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</si>
  <si>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</si>
  <si>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</si>
  <si>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</si>
  <si>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</si>
  <si>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</si>
  <si>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</si>
  <si>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</si>
  <si>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</si>
  <si>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</si>
  <si>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</si>
  <si>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</si>
  <si>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</si>
  <si>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</si>
  <si>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</si>
  <si>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</si>
  <si>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</si>
  <si>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</si>
  <si>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</si>
  <si>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</si>
  <si>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</si>
  <si>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</si>
  <si>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</si>
  <si>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</si>
  <si>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</si>
  <si>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</si>
  <si>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</si>
  <si>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</si>
  <si>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</si>
  <si>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</si>
  <si>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</si>
  <si>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</si>
  <si>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</si>
  <si>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</si>
  <si>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</si>
  <si>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</si>
  <si>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</si>
  <si>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</si>
  <si>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</si>
  <si>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</si>
  <si>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</si>
  <si>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</si>
  <si>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</si>
  <si>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</si>
  <si>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</si>
  <si>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</si>
  <si>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</si>
  <si>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</si>
  <si>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</si>
  <si>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sociální oblast</t>
  </si>
  <si>
    <t>Interaktivní galerie Karlovy Vary – Becherova vila  CZ.1.09/4.1.00/04.00021</t>
  </si>
  <si>
    <t>kultura</t>
  </si>
  <si>
    <t>JUDr. Josef Pavel/ 
PaedDr. Josef Novotný/     
JUDr. Martin Havel</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</si>
  <si>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</si>
  <si>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</si>
  <si>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</si>
  <si>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</si>
  <si>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</si>
  <si>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</si>
  <si>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</si>
  <si>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</si>
  <si>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</si>
  <si>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</si>
  <si>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</si>
  <si>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</si>
  <si>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</si>
  <si>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</si>
  <si>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</si>
  <si>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</si>
  <si>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</si>
  <si>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</si>
  <si>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</si>
  <si>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</si>
  <si>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Tabulka č. 1</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</si>
  <si>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</si>
  <si>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</si>
  <si>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</si>
  <si>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</si>
  <si>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</si>
  <si>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</si>
  <si>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</si>
  <si>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</si>
  <si>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</si>
  <si>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</si>
  <si>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</si>
  <si>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</si>
  <si>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</si>
  <si>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</si>
  <si>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</si>
  <si>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</si>
  <si>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</si>
  <si>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</si>
  <si>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</si>
  <si>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</si>
  <si>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</si>
  <si>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</si>
  <si>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</si>
  <si>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</si>
  <si>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</si>
  <si>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</si>
  <si>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</si>
  <si>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</si>
  <si>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</si>
  <si>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</si>
  <si>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</si>
  <si>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</si>
  <si>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</si>
  <si>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</si>
  <si>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</si>
  <si>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</si>
  <si>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</si>
  <si>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</si>
  <si>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</si>
  <si>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</si>
  <si>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</si>
  <si>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</si>
  <si>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1.1.2017 -31.12.2018
</t>
    </r>
    <r>
      <rPr>
        <sz val="11"/>
        <color rgb="FF0070C0"/>
        <rFont val="Calibri"/>
        <family val="2"/>
        <charset val="238"/>
        <scheme val="minor"/>
      </rPr>
      <t>není dosud vyúčtován</t>
    </r>
  </si>
  <si>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</si>
  <si>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</si>
  <si>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</si>
  <si>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</si>
  <si>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</si>
  <si>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</si>
  <si>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</si>
  <si>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</si>
  <si>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</si>
  <si>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</si>
  <si>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</si>
  <si>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</si>
  <si>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</si>
  <si>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t xml:space="preserve"> VŘ 008 - JŘBU úprava projektové dokumentace - jedná se o nezpůsobilé výdaje, jelikož na ně nebyla požadovaná dotace (215.985 Kč)</t>
  </si>
  <si>
    <t>II/230 Silniční obchvat Mariánské Lázně
reg. č. CZ.06.1.42/0.0/0.0/17082/0008453</t>
  </si>
  <si>
    <t>ARROWS advokátní kancelář</t>
  </si>
  <si>
    <t>IROP
85%
5%
10%</t>
  </si>
  <si>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</si>
  <si>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</si>
  <si>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</si>
  <si>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</si>
  <si>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</si>
  <si>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</si>
  <si>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</si>
  <si>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</si>
  <si>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</si>
  <si>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</si>
  <si>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</si>
  <si>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sl. 6 
a sl. 7</t>
  </si>
  <si>
    <t>Vyčíslení úspěchu v uskutečněné obraně v Kč a v %</t>
  </si>
  <si>
    <t>Rozdíl mezi původní výši vyměřených finančních postihů a konečnou výši finančního postihu po uskutečněné právní obraně.</t>
  </si>
  <si>
    <t>Přehled finančních postihů (odvodů, korekcí a pokut) u projektů spolufinancovaných z EU od roku 2008</t>
  </si>
  <si>
    <t>vyřazené /ukončené finanční postihy</t>
  </si>
  <si>
    <t xml:space="preserve">poskytovatel dotace proplatil v rámci I. etapy projektu pouze dotaci za plánované výdaje ve výši 21.796,541 Kč a neproplatil skutečně vynaložené výdaje, které ani nepřevedl do II. etapy projektu, čímž krátil dotaci o 6.000.052,08 Kč </t>
  </si>
  <si>
    <t>penále vyměřené k platebnímu výměru č. 3/2017 ze dne 16.3.2017</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</si>
  <si>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</si>
  <si>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</si>
  <si>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sr.o. a Mgr. Michala Bernáška - advokáta PFI s.r.o.
</t>
    </r>
    <r>
      <rPr>
        <b/>
        <sz val="11"/>
        <rFont val="Calibri"/>
        <family val="2"/>
        <charset val="238"/>
        <scheme val="minor"/>
      </rPr>
      <t>KONEČNÝ STAV - PŘEDÁNO K VYMÁHÁNÍ OLP</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</si>
  <si>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</si>
  <si>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zadavatel postupoval v rozporu § 48 odst. 8 ve spojení s § 48 odst. 2 zákona č. 134/2016 Sb. (ZZVZ), když nevyloučil z účasti vybraného dodavatele (prokazování technické kvalifikace prostřednictvím poddodavatele FIRESTA-Fišer) - sankce 10%</t>
  </si>
  <si>
    <t>položka pojištění stavby - jedná se o nezpůsobilé výdaje jelikož dle přílohy č. 1 Pravidla způsobilých výdajů, příručky pro příjemce není pojistné uvedeno ve výčtu způsobilých výdajů pro oblast podpory 4.1.</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</si>
  <si>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KONEČNÝ STAV - ODBOR ZDRAVOTNICTVÍ PŘEDLOŽÍ VYÚČTOVÁNÍ PROJEKTU ZKK V MĚSÍCI 2/2022</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</si>
  <si>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15.9.2021 KK podal žalobu na společnost AUGUR Consulting s.r.o k okresnímu soudu v Opavě 17 C 239/2021-8. 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ale bez příslušenství, tedy bez dlužného úroku, společnost již 9.4.2019 uhradila KK smluvní pokutu za prodlení s dodáním díla ve výši 177.090,00 Kč.
</t>
    </r>
    <r>
      <rPr>
        <b/>
        <sz val="11"/>
        <rFont val="Calibri"/>
        <family val="2"/>
        <charset val="238"/>
        <scheme val="minor"/>
      </rPr>
      <t>KONEČNÝ STAV</t>
    </r>
  </si>
  <si>
    <t>zadání dodatečných stavebních prací formou JŘBU v rozporu s § 23 odst.7 písm. a) ZVZ  - vícepráce nad rámec smlouvy;
čerpání rezervy na nezpůsobilé výdaje</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</si>
  <si>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</si>
  <si>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</si>
  <si>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</si>
  <si>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r>
      <t xml:space="preserve">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t>
    </r>
    <r>
      <rPr>
        <b/>
        <sz val="11"/>
        <rFont val="Calibri"/>
        <family val="2"/>
        <charset val="238"/>
        <scheme val="minor"/>
      </rPr>
      <t xml:space="preserve">KONEČNÝ STAV </t>
    </r>
  </si>
  <si>
    <r>
      <t xml:space="preserve">Dne 28. 7. 2011 podal KK zjednodušenou žádost o platbu, ve které požadoval uhradit částku ve výši 11.336.717,12 Kč za II. etapu projektu.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vč. příloh č.j. KK/216/HK/20. Dne 30.7.2020 a dne  10.10.2020 odpověď MMR na nečinnost - je nutné vyčkat na výsledky daňových řízení.  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Dne 30. 11. 2021 obdržel KK na bankovní účet proplacenou žádost o platbu za II. etapu projektu ve výši 11.209.644,80 Kč.
</t>
    </r>
    <r>
      <rPr>
        <b/>
        <sz val="11"/>
        <rFont val="Calibri"/>
        <family val="2"/>
        <charset val="238"/>
        <scheme val="minor"/>
      </rPr>
      <t>KONEČNÝ STAV</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</si>
  <si>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KONEČNÝ STAV</t>
    </r>
    <r>
      <rPr>
        <sz val="11"/>
        <color theme="1"/>
        <rFont val="Calibri"/>
        <family val="2"/>
        <charset val="238"/>
        <scheme val="minor"/>
      </rPr>
      <t xml:space="preserve"> -  </t>
    </r>
    <r>
      <rPr>
        <b/>
        <sz val="11"/>
        <color theme="1"/>
        <rFont val="Calibri"/>
        <family val="2"/>
        <charset val="238"/>
        <scheme val="minor"/>
      </rPr>
      <t>ZBÝVAJÍCÍ FINANČNÍ POSTIH BUDE ŠKOLA ŘEŠIT JAKO ŠKODNÍ PŘÍPAD</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</si>
  <si>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Možnost podání správní žaloby do 7.2.2021 - návrh dalšího postupu viz materiál do RKK dne 24.1.2022.</t>
    </r>
    <r>
      <rPr>
        <sz val="11"/>
        <color rgb="FFFF0000"/>
        <rFont val="Calibri"/>
        <family val="2"/>
        <charset val="238"/>
        <scheme val="minor"/>
      </rPr>
      <t xml:space="preserve">
</t>
    </r>
    <r>
      <rPr>
        <b/>
        <sz val="11"/>
        <rFont val="Calibri"/>
        <family val="2"/>
        <charset val="238"/>
        <scheme val="minor"/>
      </rPr>
      <t>MOŽNOST PODÁNÍ SPRÁVNÍ ŽALOBY PROTI ZAMÍTAVÉMU ROZHODNUTÍ O PROMINUTÍ</t>
    </r>
    <r>
      <rPr>
        <sz val="11"/>
        <rFont val="Calibri"/>
        <family val="2"/>
        <charset val="238"/>
        <scheme val="minor"/>
      </rPr>
      <t xml:space="preserve">
</t>
    </r>
    <r>
      <rPr>
        <b/>
        <sz val="11"/>
        <rFont val="Calibri"/>
        <family val="2"/>
        <charset val="238"/>
        <scheme val="minor"/>
      </rPr>
      <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</si>
  <si>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uhradila dne 18.10.2019  a zamezila daňovému řízení a vyměření penále,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</si>
  <si>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Dne 26.3.2021 podaná k Městskému soudu v Praze žaloba na nečinnost MFČR, po změně žaloby ze dne 1.12.2021 na ÚRR.
OČEKÁVÁME ROZHODNUTÍ  O ŽÁDOSTI O VRÁCENÍ VRATITELNÉHO PŘEPLATKU U PV č. 9/2014 a ROZSUDEK SOUDU</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</si>
  <si>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KONEČNÝ STAV -</t>
    </r>
    <r>
      <rPr>
        <sz val="11"/>
        <color theme="1"/>
        <rFont val="Calibri"/>
        <family val="2"/>
        <charset val="238"/>
        <scheme val="minor"/>
      </rPr>
      <t xml:space="preserve"> </t>
    </r>
    <r>
      <rPr>
        <b/>
        <sz val="11"/>
        <color theme="1"/>
        <rFont val="Calibri"/>
        <family val="2"/>
        <charset val="238"/>
        <scheme val="minor"/>
      </rPr>
      <t>ZBÝVAJÍCÍ FINANČNÍ POSTIH BUDE ŠKOLA ŘEŠIT JAKO ŠKODNÍ PŘÍPAD</t>
    </r>
  </si>
  <si>
    <t>13.12.2013 -27.3.2015
vyúčtování projektu
ZK 73/02/16 ze dne 25.2.2016</t>
  </si>
  <si>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</si>
  <si>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 Dne 15.12.2021 doručeno Rozhodnutí  MFČR čj. MF-9030/2019/1203-39 - spor zamítnut. Možnost podání správní žaloby do 15.2.2022. </t>
    </r>
    <r>
      <rPr>
        <b/>
        <sz val="11"/>
        <color indexed="8"/>
        <rFont val="Calibri"/>
        <family val="2"/>
        <charset val="238"/>
      </rPr>
      <t>Další postup bude předložen Radě KK na jednání dne 24.1.2022</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</si>
  <si>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t>
    </r>
    <r>
      <rPr>
        <b/>
        <sz val="11"/>
        <rFont val="Calibri"/>
        <family val="2"/>
        <charset val="238"/>
      </rPr>
      <t>OČEKÁVÁME ROZSUDEK SOUDU VE VĚCI SPRÁVNÍ ŽALOBY</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</si>
  <si>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t>
    </r>
    <r>
      <rPr>
        <b/>
        <sz val="11"/>
        <rFont val="Calibri"/>
        <family val="2"/>
        <charset val="238"/>
        <scheme val="minor"/>
      </rPr>
      <t>Možnost podání správní žaloby a žádosto o prominutí odvodu a doud nevyměřeného penále. Další postup bude předložen Radě KK na jednání dne 24.1.2022</t>
    </r>
  </si>
  <si>
    <t>28.6.2018 doručen platební výměr na odvod za porušení rozpočtové kázně ve výši 19.278.653,00 Kč; předpoklad vyměření penále až do výše odvodu.</t>
  </si>
  <si>
    <t>27.6.2018 doručen platební výměr na odvod za porušení rozpočtové kázně ve výši 89.250,00 Kč; předpoklad vyměření penále až do výše odvodu.</t>
  </si>
  <si>
    <r>
      <t xml:space="preserve">Dne 30.7.2014 ÚRR zahájil daňové řízení, 19.8.2014 zasláno na ÚRR podání ve věci daňového řízení. Dne  </t>
    </r>
    <r>
      <rPr>
        <sz val="11"/>
        <rFont val="Calibri"/>
        <family val="2"/>
        <charset val="238"/>
      </rPr>
      <t>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 </t>
    </r>
    <r>
      <rPr>
        <sz val="11"/>
        <rFont val="Calibri"/>
        <family val="2"/>
        <charset val="238"/>
      </rPr>
      <t xml:space="preserve">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Dne 15.12.2021 RRRSZ neprominula odvody za porušení rozp.kázně, viz rozhodnutí čj. RRSZ 4367/2021 a RRSZ 4268/2021 z 14.12.2021 - další postup je možnost podání správních žalob a bude předloženo do RKK v lednu 2022.
</t>
    </r>
    <r>
      <rPr>
        <b/>
        <sz val="11"/>
        <rFont val="Calibri"/>
        <family val="2"/>
        <charset val="238"/>
      </rPr>
      <t>OČEKÁVÁME ROZSUDEK KRAJSKÉHO  SOUDU O SPRÁVNÍ ŽALOBĚ (PV č. 21/2015)</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</si>
  <si>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t>
    </r>
    <r>
      <rPr>
        <b/>
        <sz val="11"/>
        <color indexed="8"/>
        <rFont val="Calibri"/>
        <family val="2"/>
        <charset val="238"/>
      </rPr>
      <t xml:space="preserve">
OČEKÁVÁME ROZHODNUTÍ O ŽÁDOSTI O VRÁCENÍ VRATITELNÉHO PŘEPLATKU U PV č.2/2014, 3/2014 A 5/2014 a ROZSUDEK SOUDU</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</si>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</sst>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7" fillId="0" borderId="0"/>
    <xf numFmtId="0" fontId="35" fillId="0" borderId="0"/>
    <xf numFmtId="0" fontId="38" fillId="0" borderId="0"/>
    <xf numFmtId="0" fontId="39" fillId="0" borderId="0"/>
    <xf numFmtId="0" fontId="34" fillId="0" borderId="0"/>
    <xf numFmtId="0" fontId="33" fillId="0" borderId="0"/>
    <xf numFmtId="0" fontId="32" fillId="0" borderId="0"/>
    <xf numFmtId="0" fontId="31" fillId="0" borderId="0"/>
    <xf numFmtId="0" fontId="30" fillId="0" borderId="0"/>
    <xf numFmtId="0" fontId="30" fillId="0" borderId="0"/>
    <xf numFmtId="0" fontId="30" fillId="0" borderId="0"/>
    <xf numFmtId="0" fontId="20" fillId="0" borderId="0"/>
  </cellStyleXfs>
  <cellXfs count="654">
    <xf numFmtId="0" fontId="0" fillId="0" borderId="0" xfId="0"/>
    <xf numFmtId="0" fontId="41" fillId="0" borderId="28" xfId="0" applyFont="1" applyFill="1" applyBorder="1" applyAlignment="1">
      <alignment vertical="center" wrapText="1"/>
    </xf>
    <xf numFmtId="0" fontId="41" fillId="0" borderId="3" xfId="0" applyFont="1" applyFill="1" applyBorder="1" applyAlignment="1">
      <alignment vertical="center" wrapText="1"/>
    </xf>
    <xf numFmtId="4" fontId="41" fillId="0" borderId="2" xfId="0" applyNumberFormat="1" applyFont="1" applyFill="1" applyBorder="1" applyAlignment="1">
      <alignment horizontal="right" vertical="center"/>
    </xf>
    <xf numFmtId="0" fontId="51" fillId="0" borderId="0" xfId="0" applyFont="1" applyFill="1" applyBorder="1" applyAlignment="1"/>
    <xf numFmtId="0" fontId="52" fillId="0" borderId="0" xfId="0" applyFont="1" applyFill="1" applyBorder="1" applyAlignment="1">
      <alignment horizontal="left"/>
    </xf>
    <xf numFmtId="0" fontId="52" fillId="0" borderId="0" xfId="0" applyFont="1" applyFill="1" applyBorder="1" applyAlignment="1">
      <alignment horizontal="right"/>
    </xf>
    <xf numFmtId="0" fontId="53" fillId="0" borderId="0" xfId="0" applyFont="1" applyFill="1" applyBorder="1" applyAlignment="1">
      <alignment horizontal="left"/>
    </xf>
    <xf numFmtId="0" fontId="52" fillId="0" borderId="0" xfId="0" applyFont="1" applyFill="1" applyBorder="1" applyAlignment="1"/>
    <xf numFmtId="0" fontId="54" fillId="0" borderId="0" xfId="0" applyFont="1" applyAlignment="1">
      <alignment horizontal="right"/>
    </xf>
    <xf numFmtId="0" fontId="47" fillId="3" borderId="41" xfId="0" applyFont="1" applyFill="1" applyBorder="1" applyAlignment="1">
      <alignment horizontal="left" vertical="center" wrapText="1"/>
    </xf>
    <xf numFmtId="0" fontId="48" fillId="3" borderId="15"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57" fillId="3" borderId="17"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7" fillId="3" borderId="8" xfId="0" applyFont="1" applyFill="1" applyBorder="1" applyAlignment="1">
      <alignment horizontal="center" vertical="center" wrapText="1"/>
    </xf>
    <xf numFmtId="0" fontId="57" fillId="3" borderId="29" xfId="0" applyFont="1" applyFill="1" applyBorder="1" applyAlignment="1">
      <alignment horizontal="center" vertical="center" wrapText="1"/>
    </xf>
    <xf numFmtId="0" fontId="57" fillId="3" borderId="44" xfId="0" applyFont="1" applyFill="1" applyBorder="1" applyAlignment="1">
      <alignment horizontal="center" vertical="center" wrapText="1"/>
    </xf>
    <xf numFmtId="0" fontId="57" fillId="3" borderId="30" xfId="0" applyFont="1" applyFill="1" applyBorder="1" applyAlignment="1">
      <alignment horizontal="center" vertical="center" wrapText="1"/>
    </xf>
    <xf numFmtId="0" fontId="57" fillId="3" borderId="14" xfId="0" applyFont="1" applyFill="1" applyBorder="1" applyAlignment="1">
      <alignment horizontal="center" vertical="center" wrapText="1"/>
    </xf>
    <xf numFmtId="4" fontId="59" fillId="0" borderId="45" xfId="0" applyNumberFormat="1" applyFont="1" applyFill="1" applyBorder="1" applyAlignment="1">
      <alignment horizontal="right" vertical="center" wrapText="1"/>
    </xf>
    <xf numFmtId="4" fontId="0" fillId="0" borderId="0" xfId="0" applyNumberFormat="1"/>
    <xf numFmtId="4" fontId="61" fillId="0" borderId="20" xfId="0" applyNumberFormat="1" applyFont="1" applyFill="1" applyBorder="1" applyAlignment="1">
      <alignment horizontal="right" vertical="center" wrapText="1"/>
    </xf>
    <xf numFmtId="4" fontId="62" fillId="0" borderId="16" xfId="0" applyNumberFormat="1" applyFont="1" applyFill="1" applyBorder="1" applyAlignment="1">
      <alignment horizontal="right" vertical="top" wrapText="1"/>
    </xf>
    <xf numFmtId="4" fontId="41" fillId="0" borderId="15" xfId="0" applyNumberFormat="1" applyFont="1" applyFill="1" applyBorder="1" applyAlignment="1">
      <alignment horizontal="right" vertical="center"/>
    </xf>
    <xf numFmtId="4" fontId="59" fillId="0" borderId="15" xfId="0" applyNumberFormat="1" applyFont="1" applyFill="1" applyBorder="1" applyAlignment="1">
      <alignment horizontal="right" vertical="center" wrapText="1"/>
    </xf>
    <xf numFmtId="0" fontId="0" fillId="0" borderId="0" xfId="0" applyBorder="1"/>
    <xf numFmtId="4" fontId="59" fillId="0" borderId="20" xfId="0" applyNumberFormat="1" applyFont="1" applyFill="1" applyBorder="1" applyAlignment="1">
      <alignment horizontal="right" vertical="center" wrapText="1"/>
    </xf>
    <xf numFmtId="4" fontId="62" fillId="0" borderId="46" xfId="0" applyNumberFormat="1" applyFont="1" applyFill="1" applyBorder="1" applyAlignment="1">
      <alignment horizontal="right" vertical="top" wrapText="1"/>
    </xf>
    <xf numFmtId="4" fontId="45" fillId="0" borderId="20" xfId="0" applyNumberFormat="1" applyFont="1" applyFill="1" applyBorder="1" applyAlignment="1">
      <alignment vertical="center" wrapText="1"/>
    </xf>
    <xf numFmtId="4" fontId="44" fillId="0" borderId="20" xfId="0" applyNumberFormat="1" applyFont="1" applyFill="1" applyBorder="1" applyAlignment="1">
      <alignment horizontal="right" wrapText="1"/>
    </xf>
    <xf numFmtId="4" fontId="49" fillId="0" borderId="16" xfId="0" applyNumberFormat="1" applyFont="1" applyFill="1" applyBorder="1" applyAlignment="1">
      <alignment horizontal="right" vertical="top" wrapText="1"/>
    </xf>
    <xf numFmtId="4" fontId="45" fillId="0" borderId="16" xfId="0" applyNumberFormat="1" applyFont="1" applyFill="1" applyBorder="1" applyAlignment="1">
      <alignment horizontal="right" vertical="center" wrapText="1"/>
    </xf>
    <xf numFmtId="4" fontId="41" fillId="0" borderId="13" xfId="0" applyNumberFormat="1" applyFont="1" applyFill="1" applyBorder="1" applyAlignment="1">
      <alignment horizontal="right" vertical="center" wrapText="1"/>
    </xf>
    <xf numFmtId="4" fontId="64" fillId="0" borderId="15" xfId="0" applyNumberFormat="1" applyFont="1" applyFill="1" applyBorder="1" applyAlignment="1">
      <alignment horizontal="right" vertical="center" wrapText="1"/>
    </xf>
    <xf numFmtId="4" fontId="41" fillId="0" borderId="28" xfId="0" applyNumberFormat="1" applyFont="1" applyFill="1" applyBorder="1" applyAlignment="1">
      <alignment horizontal="right" vertical="center" wrapText="1"/>
    </xf>
    <xf numFmtId="4" fontId="45" fillId="0" borderId="15" xfId="0" applyNumberFormat="1" applyFont="1" applyFill="1" applyBorder="1" applyAlignment="1">
      <alignment horizontal="right" vertical="center" wrapText="1"/>
    </xf>
    <xf numFmtId="4" fontId="64" fillId="0" borderId="15" xfId="0" applyNumberFormat="1" applyFont="1" applyFill="1" applyBorder="1" applyAlignment="1">
      <alignment horizontal="right" vertical="center"/>
    </xf>
    <xf numFmtId="4" fontId="45" fillId="0" borderId="15" xfId="0" applyNumberFormat="1" applyFont="1" applyFill="1" applyBorder="1" applyAlignment="1">
      <alignment horizontal="right" vertical="center"/>
    </xf>
    <xf numFmtId="4" fontId="41" fillId="0" borderId="28" xfId="0" applyNumberFormat="1" applyFont="1" applyFill="1" applyBorder="1" applyAlignment="1">
      <alignment vertical="center"/>
    </xf>
    <xf numFmtId="4" fontId="41" fillId="0" borderId="18" xfId="0" applyNumberFormat="1" applyFont="1" applyFill="1" applyBorder="1" applyAlignment="1">
      <alignment horizontal="right" vertical="center" wrapText="1"/>
    </xf>
    <xf numFmtId="4" fontId="41" fillId="0" borderId="18" xfId="0" applyNumberFormat="1" applyFont="1" applyFill="1" applyBorder="1" applyAlignment="1">
      <alignment vertical="center"/>
    </xf>
    <xf numFmtId="4" fontId="45" fillId="0" borderId="15" xfId="0" applyNumberFormat="1" applyFont="1" applyFill="1" applyBorder="1" applyAlignment="1">
      <alignment vertical="center"/>
    </xf>
    <xf numFmtId="0" fontId="43" fillId="0" borderId="28" xfId="0" applyFont="1" applyFill="1" applyBorder="1" applyAlignment="1">
      <alignment vertical="center" wrapText="1"/>
    </xf>
    <xf numFmtId="4" fontId="41" fillId="0" borderId="48" xfId="0" applyNumberFormat="1" applyFont="1" applyFill="1" applyBorder="1" applyAlignment="1">
      <alignment vertical="center"/>
    </xf>
    <xf numFmtId="4" fontId="64"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6" fillId="0" borderId="54" xfId="0" applyFont="1" applyBorder="1" applyAlignment="1">
      <alignment horizontal="center" vertical="center"/>
    </xf>
    <xf numFmtId="0" fontId="65" fillId="0" borderId="38" xfId="0" applyFont="1" applyFill="1" applyBorder="1" applyAlignment="1">
      <alignment horizontal="right" vertical="center" wrapText="1"/>
    </xf>
    <xf numFmtId="4" fontId="41" fillId="0" borderId="48" xfId="0" applyNumberFormat="1" applyFont="1" applyFill="1" applyBorder="1" applyAlignment="1">
      <alignment horizontal="center" vertical="center"/>
    </xf>
    <xf numFmtId="4" fontId="66" fillId="0" borderId="46" xfId="0" applyNumberFormat="1" applyFont="1" applyFill="1" applyBorder="1" applyAlignment="1">
      <alignment vertical="center"/>
    </xf>
    <xf numFmtId="4" fontId="41" fillId="0" borderId="0" xfId="0" applyNumberFormat="1" applyFont="1" applyFill="1" applyBorder="1" applyAlignment="1">
      <alignment horizontal="center" vertical="center" wrapText="1"/>
    </xf>
    <xf numFmtId="0" fontId="41" fillId="0" borderId="48" xfId="0" applyFont="1" applyFill="1" applyBorder="1" applyAlignment="1">
      <alignment horizontal="center" vertical="center"/>
    </xf>
    <xf numFmtId="0" fontId="36" fillId="0" borderId="53" xfId="0" applyFont="1" applyBorder="1" applyAlignment="1">
      <alignment horizontal="center" vertical="center"/>
    </xf>
    <xf numFmtId="0" fontId="65" fillId="0" borderId="12" xfId="0" applyFont="1" applyFill="1" applyBorder="1" applyAlignment="1">
      <alignment horizontal="right" vertical="center" wrapText="1"/>
    </xf>
    <xf numFmtId="4" fontId="41" fillId="0" borderId="28" xfId="0" applyNumberFormat="1" applyFont="1" applyFill="1" applyBorder="1" applyAlignment="1">
      <alignment horizontal="center" vertical="center"/>
    </xf>
    <xf numFmtId="4" fontId="67" fillId="0" borderId="12" xfId="0" applyNumberFormat="1" applyFont="1" applyFill="1" applyBorder="1" applyAlignment="1">
      <alignment horizontal="right" vertical="center"/>
    </xf>
    <xf numFmtId="4" fontId="41" fillId="0" borderId="24" xfId="0" applyNumberFormat="1" applyFont="1" applyFill="1" applyBorder="1" applyAlignment="1">
      <alignment horizontal="center" vertical="center" wrapText="1"/>
    </xf>
    <xf numFmtId="0" fontId="41" fillId="0" borderId="28" xfId="0" applyFont="1" applyFill="1" applyBorder="1" applyAlignment="1">
      <alignment horizontal="center" vertical="center"/>
    </xf>
    <xf numFmtId="0" fontId="36" fillId="0" borderId="26" xfId="0" applyFont="1" applyBorder="1" applyAlignment="1">
      <alignment horizontal="center" vertical="center"/>
    </xf>
    <xf numFmtId="0" fontId="36" fillId="0" borderId="11" xfId="0" applyFont="1" applyBorder="1" applyAlignment="1">
      <alignment horizontal="right" vertical="center" wrapText="1"/>
    </xf>
    <xf numFmtId="4" fontId="41" fillId="0" borderId="56" xfId="0" applyNumberFormat="1" applyFont="1" applyBorder="1" applyAlignment="1">
      <alignment horizontal="center" vertical="center"/>
    </xf>
    <xf numFmtId="4" fontId="70" fillId="0" borderId="23" xfId="0" applyNumberFormat="1" applyFont="1" applyBorder="1" applyAlignment="1">
      <alignment vertical="center"/>
    </xf>
    <xf numFmtId="4" fontId="36"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1" fillId="0" borderId="0" xfId="0" applyFont="1" applyAlignment="1">
      <alignment horizontal="left" vertical="center"/>
    </xf>
    <xf numFmtId="0" fontId="0" fillId="0" borderId="0" xfId="0" applyAlignment="1">
      <alignment horizontal="center" vertical="center"/>
    </xf>
    <xf numFmtId="4" fontId="71" fillId="0" borderId="0" xfId="0" applyNumberFormat="1" applyFont="1" applyAlignment="1">
      <alignment horizontal="center" vertical="center"/>
    </xf>
    <xf numFmtId="4" fontId="0" fillId="0" borderId="0" xfId="0" applyNumberFormat="1" applyAlignment="1">
      <alignment vertical="center"/>
    </xf>
    <xf numFmtId="0" fontId="36" fillId="0" borderId="0" xfId="0" applyFont="1"/>
    <xf numFmtId="0" fontId="36"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1" fillId="0" borderId="0" xfId="0" applyFont="1" applyAlignment="1">
      <alignment horizontal="left"/>
    </xf>
    <xf numFmtId="4" fontId="40" fillId="0" borderId="0" xfId="0" applyNumberFormat="1" applyFont="1" applyBorder="1" applyAlignment="1">
      <alignment horizontal="right" vertical="center" wrapText="1"/>
    </xf>
    <xf numFmtId="10" fontId="40"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6" fillId="0" borderId="0" xfId="0" applyNumberFormat="1" applyFont="1" applyFill="1" applyBorder="1" applyAlignment="1">
      <alignment vertical="center"/>
    </xf>
    <xf numFmtId="4" fontId="67" fillId="0" borderId="0" xfId="0" applyNumberFormat="1" applyFont="1" applyFill="1" applyBorder="1" applyAlignment="1">
      <alignment horizontal="right" vertical="center"/>
    </xf>
    <xf numFmtId="4" fontId="70" fillId="0" borderId="0" xfId="0" applyNumberFormat="1" applyFont="1" applyBorder="1" applyAlignment="1">
      <alignment vertical="center"/>
    </xf>
    <xf numFmtId="4" fontId="36"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3" fillId="0" borderId="0" xfId="0" applyNumberFormat="1" applyFont="1" applyFill="1" applyBorder="1" applyAlignment="1">
      <alignment horizontal="right" vertical="center"/>
    </xf>
    <xf numFmtId="0" fontId="36" fillId="0" borderId="0" xfId="0" applyFont="1" applyFill="1" applyAlignment="1">
      <alignment vertical="center"/>
    </xf>
    <xf numFmtId="4" fontId="41" fillId="0" borderId="25" xfId="0" applyNumberFormat="1" applyFont="1" applyFill="1" applyBorder="1" applyAlignment="1">
      <alignment horizontal="right" vertical="center"/>
    </xf>
    <xf numFmtId="0" fontId="41" fillId="0" borderId="25" xfId="0" applyFont="1" applyFill="1" applyBorder="1" applyAlignment="1">
      <alignment vertical="center" wrapText="1"/>
    </xf>
    <xf numFmtId="0" fontId="0" fillId="0" borderId="1" xfId="0" applyBorder="1" applyAlignment="1">
      <alignment horizontal="left" vertical="center" wrapText="1"/>
    </xf>
    <xf numFmtId="4" fontId="41" fillId="0" borderId="3" xfId="0" applyNumberFormat="1" applyFont="1" applyFill="1" applyBorder="1" applyAlignment="1">
      <alignment vertical="center"/>
    </xf>
    <xf numFmtId="0" fontId="47" fillId="4" borderId="50" xfId="0" applyFont="1" applyFill="1" applyBorder="1" applyAlignment="1">
      <alignment vertical="center" wrapText="1"/>
    </xf>
    <xf numFmtId="0" fontId="48" fillId="4" borderId="59" xfId="0" applyFont="1" applyFill="1" applyBorder="1" applyAlignment="1">
      <alignment vertical="center" wrapText="1"/>
    </xf>
    <xf numFmtId="0" fontId="48" fillId="4" borderId="42" xfId="0" applyFont="1" applyFill="1" applyBorder="1" applyAlignment="1">
      <alignment vertical="center" wrapText="1"/>
    </xf>
    <xf numFmtId="0" fontId="57" fillId="4" borderId="7" xfId="0" applyFont="1" applyFill="1" applyBorder="1" applyAlignment="1">
      <alignment horizontal="center" vertical="center" wrapText="1"/>
    </xf>
    <xf numFmtId="0" fontId="57" fillId="4" borderId="7" xfId="0" applyFont="1" applyFill="1" applyBorder="1" applyAlignment="1">
      <alignment horizontal="left" vertical="center" wrapText="1"/>
    </xf>
    <xf numFmtId="0" fontId="57" fillId="4" borderId="8" xfId="0" applyFont="1" applyFill="1" applyBorder="1" applyAlignment="1">
      <alignment horizontal="center" vertical="center" wrapText="1"/>
    </xf>
    <xf numFmtId="0" fontId="57" fillId="4" borderId="29" xfId="0" applyFont="1" applyFill="1" applyBorder="1" applyAlignment="1">
      <alignment horizontal="center" vertical="center" wrapText="1"/>
    </xf>
    <xf numFmtId="0" fontId="57" fillId="4" borderId="27" xfId="0" applyFont="1" applyFill="1" applyBorder="1" applyAlignment="1">
      <alignment horizontal="center" vertical="center" wrapText="1"/>
    </xf>
    <xf numFmtId="0" fontId="57" fillId="4" borderId="17" xfId="0" applyFont="1" applyFill="1" applyBorder="1" applyAlignment="1">
      <alignment horizontal="center" vertical="center" wrapText="1"/>
    </xf>
    <xf numFmtId="0" fontId="30" fillId="0" borderId="1" xfId="0" applyFont="1" applyFill="1" applyBorder="1" applyAlignment="1">
      <alignment horizontal="left" vertical="center" wrapText="1"/>
    </xf>
    <xf numFmtId="4" fontId="30" fillId="0" borderId="28" xfId="0" applyNumberFormat="1" applyFont="1" applyFill="1" applyBorder="1" applyAlignment="1">
      <alignment horizontal="right" vertical="center"/>
    </xf>
    <xf numFmtId="10" fontId="30" fillId="0" borderId="40" xfId="0" applyNumberFormat="1" applyFont="1" applyFill="1" applyBorder="1" applyAlignment="1">
      <alignment horizontal="center" vertical="center"/>
    </xf>
    <xf numFmtId="4" fontId="30" fillId="0" borderId="28" xfId="0" applyNumberFormat="1" applyFont="1" applyFill="1" applyBorder="1" applyAlignment="1">
      <alignment vertical="center"/>
    </xf>
    <xf numFmtId="10" fontId="30" fillId="0" borderId="28" xfId="0" applyNumberFormat="1" applyFont="1" applyFill="1" applyBorder="1" applyAlignment="1">
      <alignment horizontal="center" vertical="center"/>
    </xf>
    <xf numFmtId="0" fontId="30" fillId="2" borderId="1" xfId="0" applyFont="1" applyFill="1" applyBorder="1" applyAlignment="1">
      <alignment vertical="center" wrapText="1"/>
    </xf>
    <xf numFmtId="4" fontId="30" fillId="2" borderId="28" xfId="0" applyNumberFormat="1" applyFont="1" applyFill="1" applyBorder="1" applyAlignment="1">
      <alignment horizontal="right" vertical="center"/>
    </xf>
    <xf numFmtId="0" fontId="30" fillId="0" borderId="2" xfId="0" applyFont="1" applyFill="1" applyBorder="1" applyAlignment="1">
      <alignment horizontal="left" vertical="center" wrapText="1"/>
    </xf>
    <xf numFmtId="0" fontId="30" fillId="2" borderId="1" xfId="0" applyFont="1" applyFill="1" applyBorder="1" applyAlignment="1">
      <alignment horizontal="left" vertical="center" wrapText="1"/>
    </xf>
    <xf numFmtId="4" fontId="41" fillId="2" borderId="28" xfId="0" applyNumberFormat="1" applyFont="1" applyFill="1" applyBorder="1" applyAlignment="1">
      <alignment horizontal="right" vertical="center"/>
    </xf>
    <xf numFmtId="0" fontId="30" fillId="0" borderId="3" xfId="0" applyFont="1" applyFill="1" applyBorder="1" applyAlignment="1">
      <alignment vertical="center" wrapText="1"/>
    </xf>
    <xf numFmtId="10" fontId="30" fillId="0" borderId="28" xfId="0" applyNumberFormat="1" applyFont="1" applyBorder="1" applyAlignment="1">
      <alignment horizontal="center" vertical="center"/>
    </xf>
    <xf numFmtId="4" fontId="41" fillId="2" borderId="25" xfId="0" applyNumberFormat="1" applyFont="1" applyFill="1" applyBorder="1" applyAlignment="1">
      <alignment horizontal="right" vertical="center"/>
    </xf>
    <xf numFmtId="4" fontId="30" fillId="2" borderId="2" xfId="0" applyNumberFormat="1" applyFont="1" applyFill="1" applyBorder="1" applyAlignment="1">
      <alignment horizontal="right" vertical="center"/>
    </xf>
    <xf numFmtId="0" fontId="30" fillId="2" borderId="2" xfId="0" applyFont="1" applyFill="1" applyBorder="1" applyAlignment="1">
      <alignment horizontal="left" vertical="center" wrapText="1"/>
    </xf>
    <xf numFmtId="4" fontId="41" fillId="2" borderId="53" xfId="0" applyNumberFormat="1" applyFont="1" applyFill="1" applyBorder="1" applyAlignment="1">
      <alignment horizontal="right" vertical="center"/>
    </xf>
    <xf numFmtId="0" fontId="30" fillId="2" borderId="47" xfId="0" applyFont="1" applyFill="1" applyBorder="1" applyAlignment="1">
      <alignment horizontal="left" vertical="center" wrapText="1"/>
    </xf>
    <xf numFmtId="0" fontId="41" fillId="0" borderId="0" xfId="0" applyFont="1" applyFill="1" applyBorder="1" applyAlignment="1">
      <alignment vertical="center" wrapText="1"/>
    </xf>
    <xf numFmtId="4" fontId="41" fillId="2" borderId="12"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164" fontId="30" fillId="2" borderId="3" xfId="0" applyNumberFormat="1" applyFont="1" applyFill="1" applyBorder="1" applyAlignment="1">
      <alignment horizontal="center" vertical="center" wrapText="1"/>
    </xf>
    <xf numFmtId="4" fontId="45" fillId="2" borderId="59" xfId="0" applyNumberFormat="1" applyFont="1" applyFill="1" applyBorder="1" applyAlignment="1">
      <alignment horizontal="right" vertical="center"/>
    </xf>
    <xf numFmtId="4" fontId="30" fillId="2" borderId="6" xfId="0" applyNumberFormat="1" applyFont="1" applyFill="1" applyBorder="1" applyAlignment="1">
      <alignment horizontal="right" vertical="center"/>
    </xf>
    <xf numFmtId="4" fontId="36" fillId="4" borderId="62" xfId="0" applyNumberFormat="1" applyFont="1" applyFill="1" applyBorder="1" applyAlignment="1">
      <alignment horizontal="right" vertical="center"/>
    </xf>
    <xf numFmtId="0" fontId="30" fillId="4" borderId="62" xfId="0" applyFont="1" applyFill="1" applyBorder="1" applyAlignment="1">
      <alignment horizontal="center" vertical="center"/>
    </xf>
    <xf numFmtId="0" fontId="30" fillId="4" borderId="63" xfId="0" applyFont="1" applyFill="1" applyBorder="1" applyAlignment="1">
      <alignment horizontal="center" vertical="center"/>
    </xf>
    <xf numFmtId="0" fontId="30" fillId="4" borderId="65" xfId="0" applyFont="1" applyFill="1" applyBorder="1" applyAlignment="1">
      <alignment horizontal="center" vertical="center"/>
    </xf>
    <xf numFmtId="4" fontId="36" fillId="4" borderId="66" xfId="0" applyNumberFormat="1" applyFont="1" applyFill="1" applyBorder="1" applyAlignment="1">
      <alignment horizontal="right" vertical="center"/>
    </xf>
    <xf numFmtId="4" fontId="36" fillId="4" borderId="60" xfId="0" applyNumberFormat="1" applyFont="1" applyFill="1" applyBorder="1" applyAlignment="1">
      <alignment horizontal="right" vertical="center"/>
    </xf>
    <xf numFmtId="10" fontId="46" fillId="4" borderId="66" xfId="0" applyNumberFormat="1" applyFont="1" applyFill="1" applyBorder="1" applyAlignment="1">
      <alignment horizontal="center" vertical="center" wrapText="1"/>
    </xf>
    <xf numFmtId="0" fontId="36" fillId="0" borderId="4" xfId="0" applyFont="1" applyBorder="1" applyAlignment="1">
      <alignment horizontal="center" vertical="center"/>
    </xf>
    <xf numFmtId="0" fontId="66" fillId="0" borderId="13" xfId="0" applyFont="1" applyFill="1" applyBorder="1" applyAlignment="1">
      <alignment horizontal="right" vertical="center" wrapText="1"/>
    </xf>
    <xf numFmtId="0" fontId="41" fillId="0" borderId="13" xfId="0" applyFont="1" applyFill="1" applyBorder="1" applyAlignment="1">
      <alignment horizontal="center" vertical="center"/>
    </xf>
    <xf numFmtId="0" fontId="45" fillId="0" borderId="13" xfId="0" applyFont="1" applyFill="1" applyBorder="1" applyAlignment="1">
      <alignment horizontal="center" vertical="center"/>
    </xf>
    <xf numFmtId="0" fontId="45" fillId="0" borderId="52" xfId="0" applyFont="1" applyFill="1" applyBorder="1" applyAlignment="1">
      <alignment horizontal="center" vertical="center"/>
    </xf>
    <xf numFmtId="0" fontId="41" fillId="0" borderId="52" xfId="0" applyFont="1" applyFill="1" applyBorder="1" applyAlignment="1">
      <alignment horizontal="center" vertical="center"/>
    </xf>
    <xf numFmtId="0" fontId="41" fillId="0" borderId="40" xfId="0" applyFont="1" applyFill="1" applyBorder="1" applyAlignment="1">
      <alignment horizontal="center" vertical="center"/>
    </xf>
    <xf numFmtId="4" fontId="66" fillId="0" borderId="10" xfId="0" applyNumberFormat="1" applyFont="1" applyFill="1" applyBorder="1" applyAlignment="1">
      <alignment vertical="center"/>
    </xf>
    <xf numFmtId="4" fontId="41" fillId="0" borderId="4" xfId="0" applyNumberFormat="1" applyFont="1" applyFill="1" applyBorder="1" applyAlignment="1">
      <alignment horizontal="center" vertical="center" wrapText="1"/>
    </xf>
    <xf numFmtId="4" fontId="41" fillId="0" borderId="40" xfId="0" applyNumberFormat="1" applyFont="1" applyFill="1" applyBorder="1" applyAlignment="1">
      <alignment horizontal="center" vertical="center" wrapText="1"/>
    </xf>
    <xf numFmtId="0" fontId="30" fillId="0" borderId="10" xfId="0" applyFont="1" applyBorder="1" applyAlignment="1">
      <alignment horizontal="center" vertical="center"/>
    </xf>
    <xf numFmtId="0" fontId="36" fillId="0" borderId="12" xfId="0" applyFont="1" applyBorder="1" applyAlignment="1">
      <alignment horizontal="right" vertical="center" wrapText="1"/>
    </xf>
    <xf numFmtId="0" fontId="41" fillId="0" borderId="18" xfId="0" applyFont="1" applyBorder="1" applyAlignment="1">
      <alignment horizontal="center" vertical="center"/>
    </xf>
    <xf numFmtId="0" fontId="41" fillId="0" borderId="28" xfId="0" applyFont="1" applyBorder="1" applyAlignment="1">
      <alignment horizontal="center" vertical="center"/>
    </xf>
    <xf numFmtId="4" fontId="70" fillId="0" borderId="25" xfId="0" applyNumberFormat="1" applyFont="1" applyFill="1" applyBorder="1" applyAlignment="1">
      <alignment vertical="center"/>
    </xf>
    <xf numFmtId="4" fontId="36" fillId="0" borderId="2" xfId="0" applyNumberFormat="1" applyFont="1" applyFill="1" applyBorder="1" applyAlignment="1">
      <alignment vertical="center"/>
    </xf>
    <xf numFmtId="4" fontId="30" fillId="0" borderId="28" xfId="0" applyNumberFormat="1" applyFont="1" applyBorder="1" applyAlignment="1">
      <alignment horizontal="center" vertical="center"/>
    </xf>
    <xf numFmtId="0" fontId="30" fillId="0" borderId="25" xfId="0" applyFont="1" applyBorder="1" applyAlignment="1">
      <alignment horizontal="center" vertical="center"/>
    </xf>
    <xf numFmtId="0" fontId="76" fillId="0" borderId="0" xfId="0" applyFont="1" applyBorder="1" applyAlignment="1">
      <alignment horizontal="center" vertical="center"/>
    </xf>
    <xf numFmtId="0" fontId="30" fillId="0" borderId="0" xfId="0" applyFont="1" applyBorder="1" applyAlignment="1">
      <alignment vertical="center" wrapText="1"/>
    </xf>
    <xf numFmtId="0" fontId="0" fillId="0" borderId="0" xfId="0" applyBorder="1" applyAlignment="1">
      <alignment horizontal="left" vertical="center" wrapText="1"/>
    </xf>
    <xf numFmtId="0" fontId="30" fillId="0" borderId="0" xfId="0" applyFont="1" applyBorder="1" applyAlignment="1">
      <alignment horizontal="center" vertical="center"/>
    </xf>
    <xf numFmtId="4" fontId="30" fillId="0" borderId="0" xfId="0" applyNumberFormat="1" applyFont="1" applyBorder="1" applyAlignment="1">
      <alignment vertical="center"/>
    </xf>
    <xf numFmtId="0" fontId="30" fillId="0" borderId="0" xfId="0" applyFont="1" applyFill="1" applyBorder="1" applyAlignment="1">
      <alignment vertical="center" wrapText="1"/>
    </xf>
    <xf numFmtId="4" fontId="40" fillId="0" borderId="0" xfId="0" applyNumberFormat="1" applyFont="1" applyFill="1" applyBorder="1" applyAlignment="1">
      <alignment horizontal="right" vertical="center" wrapText="1"/>
    </xf>
    <xf numFmtId="0" fontId="30" fillId="0" borderId="0" xfId="0" applyFont="1" applyFill="1" applyBorder="1" applyAlignment="1">
      <alignment horizontal="center" vertical="center"/>
    </xf>
    <xf numFmtId="4" fontId="49" fillId="0" borderId="0" xfId="0" applyNumberFormat="1" applyFont="1" applyFill="1" applyBorder="1" applyAlignment="1">
      <alignment horizontal="center" vertical="center"/>
    </xf>
    <xf numFmtId="4" fontId="49" fillId="0" borderId="0" xfId="0" applyNumberFormat="1" applyFont="1" applyBorder="1" applyAlignment="1">
      <alignment vertical="center"/>
    </xf>
    <xf numFmtId="4" fontId="49" fillId="0" borderId="0" xfId="0" applyNumberFormat="1" applyFont="1" applyBorder="1" applyAlignment="1">
      <alignment horizontal="right" vertical="center" wrapText="1"/>
    </xf>
    <xf numFmtId="4" fontId="30" fillId="0" borderId="0" xfId="0" applyNumberFormat="1" applyFont="1" applyFill="1" applyBorder="1" applyAlignment="1">
      <alignment horizontal="center" vertical="center"/>
    </xf>
    <xf numFmtId="4" fontId="0" fillId="0" borderId="0" xfId="0" applyNumberFormat="1" applyFill="1"/>
    <xf numFmtId="0" fontId="30" fillId="0" borderId="1" xfId="0" applyFont="1" applyFill="1" applyBorder="1" applyAlignment="1">
      <alignment vertical="center" wrapText="1"/>
    </xf>
    <xf numFmtId="0" fontId="57" fillId="3" borderId="21" xfId="0" applyFont="1" applyFill="1" applyBorder="1" applyAlignment="1">
      <alignment horizontal="center" vertical="center" wrapText="1"/>
    </xf>
    <xf numFmtId="4" fontId="30" fillId="0" borderId="40" xfId="0" applyNumberFormat="1" applyFont="1" applyFill="1" applyBorder="1" applyAlignment="1">
      <alignment vertical="center"/>
    </xf>
    <xf numFmtId="4" fontId="30" fillId="0" borderId="18" xfId="0" applyNumberFormat="1" applyFont="1" applyFill="1" applyBorder="1" applyAlignment="1">
      <alignment horizontal="right" vertical="center" wrapText="1"/>
    </xf>
    <xf numFmtId="4" fontId="30" fillId="0" borderId="12" xfId="0" applyNumberFormat="1" applyFont="1" applyFill="1" applyBorder="1" applyAlignment="1">
      <alignment horizontal="right" vertical="center" wrapText="1"/>
    </xf>
    <xf numFmtId="4" fontId="30" fillId="0" borderId="12" xfId="0" applyNumberFormat="1" applyFont="1" applyFill="1" applyBorder="1" applyAlignment="1">
      <alignment horizontal="right" vertical="center"/>
    </xf>
    <xf numFmtId="0" fontId="30" fillId="0" borderId="28" xfId="0" applyFont="1" applyFill="1" applyBorder="1" applyAlignment="1">
      <alignment vertical="center" wrapText="1"/>
    </xf>
    <xf numFmtId="0" fontId="30" fillId="0" borderId="19" xfId="0" applyFont="1" applyFill="1" applyBorder="1" applyAlignment="1">
      <alignment horizontal="left" vertical="center" wrapText="1"/>
    </xf>
    <xf numFmtId="4" fontId="30" fillId="0" borderId="13" xfId="0" applyNumberFormat="1" applyFont="1" applyFill="1" applyBorder="1" applyAlignment="1">
      <alignment vertical="center"/>
    </xf>
    <xf numFmtId="0" fontId="30" fillId="0" borderId="20" xfId="11" applyFont="1" applyFill="1" applyBorder="1" applyAlignment="1">
      <alignment vertical="center" wrapText="1"/>
    </xf>
    <xf numFmtId="0" fontId="30" fillId="0" borderId="3" xfId="11" applyFont="1" applyFill="1" applyBorder="1" applyAlignment="1">
      <alignment vertical="center" wrapText="1"/>
    </xf>
    <xf numFmtId="4" fontId="30" fillId="0" borderId="53" xfId="0" applyNumberFormat="1" applyFont="1" applyFill="1" applyBorder="1" applyAlignment="1">
      <alignment vertical="center"/>
    </xf>
    <xf numFmtId="4" fontId="30" fillId="0" borderId="12" xfId="0" applyNumberFormat="1" applyFont="1" applyFill="1" applyBorder="1" applyAlignment="1">
      <alignment vertical="center"/>
    </xf>
    <xf numFmtId="0" fontId="30" fillId="0" borderId="3" xfId="0" applyFont="1" applyBorder="1" applyAlignment="1">
      <alignment vertical="center" wrapText="1"/>
    </xf>
    <xf numFmtId="0" fontId="30" fillId="0" borderId="4" xfId="0" applyFont="1" applyFill="1" applyBorder="1" applyAlignment="1">
      <alignment horizontal="left" vertical="center" wrapText="1"/>
    </xf>
    <xf numFmtId="0" fontId="30" fillId="0" borderId="6" xfId="0" applyFont="1" applyFill="1" applyBorder="1" applyAlignment="1">
      <alignment horizontal="left" vertical="center" wrapText="1"/>
    </xf>
    <xf numFmtId="4" fontId="41" fillId="0" borderId="50" xfId="0" applyNumberFormat="1" applyFont="1" applyFill="1" applyBorder="1" applyAlignment="1">
      <alignment vertical="center"/>
    </xf>
    <xf numFmtId="4" fontId="64" fillId="0" borderId="20" xfId="0" applyNumberFormat="1" applyFont="1" applyFill="1" applyBorder="1" applyAlignment="1">
      <alignment horizontal="right" vertical="center" wrapText="1"/>
    </xf>
    <xf numFmtId="4" fontId="41" fillId="0" borderId="49" xfId="0" applyNumberFormat="1" applyFont="1" applyFill="1" applyBorder="1" applyAlignment="1">
      <alignment vertical="center"/>
    </xf>
    <xf numFmtId="10" fontId="41" fillId="0" borderId="50" xfId="0" applyNumberFormat="1" applyFont="1" applyFill="1" applyBorder="1" applyAlignment="1">
      <alignment horizontal="center" vertical="center"/>
    </xf>
    <xf numFmtId="0" fontId="41" fillId="0" borderId="50" xfId="0" applyFont="1" applyFill="1" applyBorder="1" applyAlignment="1">
      <alignment vertical="center" wrapText="1"/>
    </xf>
    <xf numFmtId="4" fontId="41" fillId="0" borderId="12" xfId="0" applyNumberFormat="1" applyFont="1" applyFill="1" applyBorder="1" applyAlignment="1">
      <alignment vertical="center" wrapText="1"/>
    </xf>
    <xf numFmtId="0" fontId="30" fillId="0" borderId="40" xfId="0" applyFont="1" applyBorder="1" applyAlignment="1">
      <alignment horizontal="center" vertical="center"/>
    </xf>
    <xf numFmtId="0" fontId="30" fillId="0" borderId="48" xfId="0" applyFont="1" applyBorder="1" applyAlignment="1">
      <alignment horizontal="center" vertical="center"/>
    </xf>
    <xf numFmtId="0" fontId="30" fillId="0" borderId="56" xfId="0" applyFont="1" applyBorder="1" applyAlignment="1">
      <alignment horizontal="center" vertical="center"/>
    </xf>
    <xf numFmtId="0" fontId="30" fillId="0" borderId="29" xfId="0" applyFont="1" applyBorder="1" applyAlignment="1">
      <alignment horizontal="center" vertical="center"/>
    </xf>
    <xf numFmtId="0" fontId="0" fillId="0" borderId="3" xfId="0" applyBorder="1" applyAlignment="1">
      <alignment horizontal="left" vertical="center" wrapText="1"/>
    </xf>
    <xf numFmtId="0" fontId="0" fillId="2" borderId="3" xfId="0" applyFill="1" applyBorder="1" applyAlignment="1">
      <alignment horizontal="left" vertical="center" wrapText="1"/>
    </xf>
    <xf numFmtId="4" fontId="30" fillId="0" borderId="50" xfId="0" applyNumberFormat="1" applyFont="1" applyFill="1" applyBorder="1" applyAlignment="1">
      <alignment horizontal="right" vertical="center"/>
    </xf>
    <xf numFmtId="4" fontId="41" fillId="0" borderId="40" xfId="0" applyNumberFormat="1" applyFont="1" applyFill="1" applyBorder="1" applyAlignment="1">
      <alignment horizontal="right" vertical="center" wrapText="1"/>
    </xf>
    <xf numFmtId="0" fontId="77" fillId="0" borderId="0" xfId="0" applyFont="1"/>
    <xf numFmtId="0" fontId="77" fillId="0" borderId="0" xfId="0" applyFont="1" applyAlignment="1">
      <alignment horizontal="right"/>
    </xf>
    <xf numFmtId="0" fontId="78" fillId="5" borderId="5" xfId="0" applyFont="1" applyFill="1" applyBorder="1" applyAlignment="1">
      <alignment horizontal="left" vertical="center" wrapText="1"/>
    </xf>
    <xf numFmtId="0" fontId="78" fillId="5" borderId="4" xfId="0" applyFont="1" applyFill="1" applyBorder="1" applyAlignment="1">
      <alignment horizontal="left" vertical="center" wrapText="1"/>
    </xf>
    <xf numFmtId="4" fontId="79" fillId="4" borderId="10" xfId="0" applyNumberFormat="1" applyFont="1" applyFill="1" applyBorder="1" applyAlignment="1">
      <alignment horizontal="right" vertical="center"/>
    </xf>
    <xf numFmtId="10" fontId="80" fillId="0" borderId="17" xfId="0" applyNumberFormat="1" applyFont="1" applyFill="1" applyBorder="1" applyAlignment="1">
      <alignment horizontal="center" vertical="center"/>
    </xf>
    <xf numFmtId="4" fontId="79" fillId="5" borderId="68" xfId="0" applyNumberFormat="1" applyFont="1" applyFill="1" applyBorder="1" applyAlignment="1">
      <alignment horizontal="right" vertical="center"/>
    </xf>
    <xf numFmtId="10" fontId="82" fillId="0" borderId="0" xfId="0" applyNumberFormat="1" applyFont="1" applyFill="1" applyBorder="1" applyAlignment="1">
      <alignment horizontal="center" vertical="center"/>
    </xf>
    <xf numFmtId="0" fontId="0" fillId="0" borderId="0" xfId="0" applyFill="1" applyBorder="1"/>
    <xf numFmtId="0" fontId="74" fillId="0" borderId="0" xfId="0" applyFont="1" applyFill="1" applyBorder="1" applyAlignment="1">
      <alignment vertical="center"/>
    </xf>
    <xf numFmtId="0" fontId="82" fillId="0" borderId="0" xfId="0" applyFont="1" applyFill="1" applyBorder="1" applyAlignment="1">
      <alignment horizontal="left" vertical="center" wrapText="1"/>
    </xf>
    <xf numFmtId="4" fontId="82" fillId="0" borderId="0" xfId="0" applyNumberFormat="1" applyFont="1" applyFill="1" applyBorder="1" applyAlignment="1">
      <alignment horizontal="right" vertical="center"/>
    </xf>
    <xf numFmtId="0" fontId="83" fillId="0" borderId="0" xfId="0" applyFont="1" applyFill="1" applyBorder="1" applyAlignment="1">
      <alignment horizontal="left" vertical="center" wrapText="1"/>
    </xf>
    <xf numFmtId="4" fontId="83" fillId="0" borderId="0" xfId="0" applyNumberFormat="1" applyFont="1" applyFill="1" applyBorder="1" applyAlignment="1">
      <alignment horizontal="right" vertical="center"/>
    </xf>
    <xf numFmtId="4" fontId="77" fillId="0" borderId="0" xfId="0" applyNumberFormat="1" applyFont="1" applyFill="1" applyBorder="1" applyAlignment="1">
      <alignment horizontal="right" vertical="center"/>
    </xf>
    <xf numFmtId="10" fontId="83" fillId="0" borderId="0" xfId="0" applyNumberFormat="1" applyFont="1" applyFill="1" applyBorder="1" applyAlignment="1">
      <alignment horizontal="center" vertical="center"/>
    </xf>
    <xf numFmtId="0" fontId="77" fillId="0" borderId="0" xfId="0" applyFont="1" applyFill="1" applyBorder="1" applyAlignment="1">
      <alignment horizontal="right"/>
    </xf>
    <xf numFmtId="4" fontId="81" fillId="0" borderId="2" xfId="0" applyNumberFormat="1" applyFont="1" applyFill="1" applyBorder="1" applyAlignment="1">
      <alignment horizontal="right" vertical="center"/>
    </xf>
    <xf numFmtId="0" fontId="79" fillId="0" borderId="2" xfId="0" applyFont="1" applyFill="1" applyBorder="1" applyAlignment="1">
      <alignment horizontal="right" vertical="center" wrapText="1"/>
    </xf>
    <xf numFmtId="0" fontId="79" fillId="0" borderId="2" xfId="0" applyFont="1" applyFill="1" applyBorder="1" applyAlignment="1">
      <alignment horizontal="left" vertical="center" wrapText="1"/>
    </xf>
    <xf numFmtId="4" fontId="85" fillId="0" borderId="2" xfId="0" applyNumberFormat="1" applyFont="1" applyFill="1" applyBorder="1" applyAlignment="1">
      <alignment horizontal="right" vertical="center"/>
    </xf>
    <xf numFmtId="4" fontId="86"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0" fontId="82" fillId="0" borderId="0" xfId="0" applyFont="1" applyBorder="1" applyAlignment="1">
      <alignment horizontal="left" vertical="center" wrapText="1"/>
    </xf>
    <xf numFmtId="10" fontId="0" fillId="0" borderId="0" xfId="0" applyNumberFormat="1"/>
    <xf numFmtId="0" fontId="54" fillId="0" borderId="0" xfId="0" applyFont="1" applyFill="1" applyBorder="1" applyAlignment="1">
      <alignment vertical="center"/>
    </xf>
    <xf numFmtId="0" fontId="54" fillId="0" borderId="0" xfId="0" applyFont="1"/>
    <xf numFmtId="0" fontId="80" fillId="0" borderId="0" xfId="0" applyFont="1"/>
    <xf numFmtId="10" fontId="80" fillId="0" borderId="0" xfId="0" applyNumberFormat="1" applyFont="1"/>
    <xf numFmtId="0" fontId="80" fillId="0" borderId="1" xfId="0" applyFont="1" applyBorder="1" applyAlignment="1">
      <alignment horizontal="center" vertical="top"/>
    </xf>
    <xf numFmtId="0" fontId="87" fillId="0" borderId="0" xfId="0" applyFont="1"/>
    <xf numFmtId="0" fontId="0" fillId="0" borderId="69" xfId="0" applyFill="1" applyBorder="1" applyAlignment="1">
      <alignment vertical="center"/>
    </xf>
    <xf numFmtId="0" fontId="78" fillId="5" borderId="10" xfId="0" applyFont="1" applyFill="1" applyBorder="1" applyAlignment="1">
      <alignment horizontal="left" vertical="center" wrapText="1"/>
    </xf>
    <xf numFmtId="0" fontId="74" fillId="0" borderId="0" xfId="0" applyFont="1" applyFill="1"/>
    <xf numFmtId="0" fontId="88" fillId="0" borderId="0" xfId="0" applyFont="1" applyFill="1" applyBorder="1" applyAlignment="1"/>
    <xf numFmtId="0" fontId="30" fillId="0" borderId="1" xfId="0" applyFont="1" applyFill="1" applyBorder="1" applyAlignment="1">
      <alignment horizontal="left" vertical="center" wrapText="1"/>
    </xf>
    <xf numFmtId="10" fontId="30" fillId="0" borderId="50" xfId="0" applyNumberFormat="1" applyFont="1" applyFill="1" applyBorder="1" applyAlignment="1">
      <alignment horizontal="center" vertical="center"/>
    </xf>
    <xf numFmtId="0" fontId="29" fillId="0" borderId="1" xfId="0" applyFont="1" applyFill="1" applyBorder="1" applyAlignment="1">
      <alignment vertical="center" wrapText="1"/>
    </xf>
    <xf numFmtId="4" fontId="45" fillId="0" borderId="3" xfId="0" applyNumberFormat="1" applyFont="1" applyFill="1" applyBorder="1" applyAlignment="1">
      <alignment horizontal="right" vertical="center"/>
    </xf>
    <xf numFmtId="4" fontId="29" fillId="0" borderId="1" xfId="0" applyNumberFormat="1" applyFont="1" applyFill="1" applyBorder="1" applyAlignment="1">
      <alignment horizontal="right" vertical="center"/>
    </xf>
    <xf numFmtId="4" fontId="29" fillId="0" borderId="3" xfId="0" applyNumberFormat="1" applyFont="1" applyFill="1" applyBorder="1" applyAlignment="1">
      <alignment horizontal="right" vertical="center"/>
    </xf>
    <xf numFmtId="4" fontId="29" fillId="0" borderId="28" xfId="0" applyNumberFormat="1" applyFont="1" applyFill="1" applyBorder="1" applyAlignment="1">
      <alignment horizontal="right" vertical="center"/>
    </xf>
    <xf numFmtId="0" fontId="36" fillId="3" borderId="67" xfId="0" applyFont="1" applyFill="1" applyBorder="1" applyAlignment="1">
      <alignment horizontal="center" vertical="center"/>
    </xf>
    <xf numFmtId="0" fontId="36" fillId="3" borderId="63" xfId="0" applyFont="1" applyFill="1" applyBorder="1" applyAlignment="1">
      <alignment vertical="center" wrapText="1"/>
    </xf>
    <xf numFmtId="0" fontId="36" fillId="3" borderId="63" xfId="0" applyFont="1" applyFill="1" applyBorder="1" applyAlignment="1">
      <alignment horizontal="left" vertical="center" wrapText="1"/>
    </xf>
    <xf numFmtId="0" fontId="30" fillId="3" borderId="63" xfId="0" applyFont="1" applyFill="1" applyBorder="1" applyAlignment="1">
      <alignment horizontal="left" vertical="center" wrapText="1"/>
    </xf>
    <xf numFmtId="0" fontId="30" fillId="3" borderId="63" xfId="0" applyFont="1" applyFill="1" applyBorder="1" applyAlignment="1">
      <alignment horizontal="left" vertical="center"/>
    </xf>
    <xf numFmtId="4" fontId="36" fillId="3" borderId="70" xfId="0" applyNumberFormat="1" applyFont="1" applyFill="1" applyBorder="1" applyAlignment="1">
      <alignment horizontal="right" vertical="center"/>
    </xf>
    <xf numFmtId="4" fontId="46" fillId="3" borderId="63" xfId="0" applyNumberFormat="1" applyFont="1" applyFill="1" applyBorder="1" applyAlignment="1">
      <alignment horizontal="left" vertical="center"/>
    </xf>
    <xf numFmtId="0" fontId="30" fillId="3" borderId="63" xfId="0" applyFont="1" applyFill="1" applyBorder="1" applyAlignment="1">
      <alignment horizontal="center" vertical="center"/>
    </xf>
    <xf numFmtId="0" fontId="30" fillId="3" borderId="65" xfId="0" applyFont="1" applyFill="1" applyBorder="1" applyAlignment="1">
      <alignment horizontal="center" vertical="center"/>
    </xf>
    <xf numFmtId="4" fontId="36" fillId="3" borderId="66" xfId="0" applyNumberFormat="1" applyFont="1" applyFill="1" applyBorder="1" applyAlignment="1">
      <alignment horizontal="right" vertical="center"/>
    </xf>
    <xf numFmtId="4" fontId="36" fillId="3" borderId="67" xfId="0" applyNumberFormat="1" applyFont="1" applyFill="1" applyBorder="1" applyAlignment="1">
      <alignment horizontal="right" vertical="center"/>
    </xf>
    <xf numFmtId="4" fontId="36" fillId="3" borderId="60" xfId="0" applyNumberFormat="1" applyFont="1" applyFill="1" applyBorder="1" applyAlignment="1">
      <alignment horizontal="right" vertical="center"/>
    </xf>
    <xf numFmtId="10" fontId="36" fillId="3" borderId="66" xfId="0" applyNumberFormat="1" applyFont="1" applyFill="1" applyBorder="1" applyAlignment="1">
      <alignment horizontal="center" vertical="center"/>
    </xf>
    <xf numFmtId="0" fontId="30" fillId="3" borderId="66" xfId="0" applyFont="1" applyFill="1" applyBorder="1" applyAlignment="1">
      <alignment horizontal="center" vertical="center"/>
    </xf>
    <xf numFmtId="4" fontId="45" fillId="0" borderId="1" xfId="0" applyNumberFormat="1" applyFont="1" applyFill="1" applyBorder="1" applyAlignment="1">
      <alignment horizontal="right" vertical="center"/>
    </xf>
    <xf numFmtId="4" fontId="80" fillId="0" borderId="0" xfId="0" applyNumberFormat="1" applyFont="1" applyFill="1" applyBorder="1" applyAlignment="1">
      <alignment vertical="center" wrapText="1"/>
    </xf>
    <xf numFmtId="4" fontId="84" fillId="0" borderId="4" xfId="0" applyNumberFormat="1" applyFont="1" applyFill="1" applyBorder="1" applyAlignment="1">
      <alignment horizontal="right" vertical="center"/>
    </xf>
    <xf numFmtId="0" fontId="40" fillId="0" borderId="0" xfId="0" applyFont="1" applyFill="1"/>
    <xf numFmtId="4" fontId="79" fillId="4" borderId="54" xfId="0" applyNumberFormat="1" applyFont="1" applyFill="1" applyBorder="1" applyAlignment="1">
      <alignment horizontal="right" vertical="center"/>
    </xf>
    <xf numFmtId="10" fontId="80" fillId="5" borderId="45" xfId="0" applyNumberFormat="1" applyFont="1" applyFill="1" applyBorder="1" applyAlignment="1">
      <alignment horizontal="center" vertical="center"/>
    </xf>
    <xf numFmtId="10" fontId="80" fillId="5" borderId="16" xfId="0" applyNumberFormat="1" applyFont="1" applyFill="1" applyBorder="1" applyAlignment="1">
      <alignment horizontal="center" vertical="center"/>
    </xf>
    <xf numFmtId="4" fontId="79" fillId="5" borderId="57" xfId="0" applyNumberFormat="1" applyFont="1" applyFill="1" applyBorder="1" applyAlignment="1">
      <alignment horizontal="right" vertical="center"/>
    </xf>
    <xf numFmtId="4" fontId="79" fillId="5" borderId="58" xfId="0" applyNumberFormat="1" applyFont="1" applyFill="1" applyBorder="1" applyAlignment="1">
      <alignment horizontal="right" vertical="center"/>
    </xf>
    <xf numFmtId="4" fontId="81" fillId="0" borderId="71" xfId="0" applyNumberFormat="1" applyFont="1" applyFill="1" applyBorder="1" applyAlignment="1">
      <alignment horizontal="right" vertical="center"/>
    </xf>
    <xf numFmtId="4" fontId="79" fillId="4" borderId="71" xfId="0" applyNumberFormat="1" applyFont="1" applyFill="1" applyBorder="1" applyAlignment="1">
      <alignment horizontal="right" vertical="center"/>
    </xf>
    <xf numFmtId="4" fontId="79" fillId="8" borderId="2" xfId="0" applyNumberFormat="1" applyFont="1" applyFill="1" applyBorder="1" applyAlignment="1">
      <alignment horizontal="right" vertical="center"/>
    </xf>
    <xf numFmtId="0" fontId="28" fillId="0" borderId="2" xfId="0" applyFont="1" applyFill="1" applyBorder="1" applyAlignment="1">
      <alignment horizontal="left" vertical="center" wrapText="1"/>
    </xf>
    <xf numFmtId="0" fontId="28" fillId="0" borderId="43" xfId="0" applyFont="1" applyFill="1" applyBorder="1" applyAlignment="1">
      <alignment vertical="center" wrapText="1"/>
    </xf>
    <xf numFmtId="0" fontId="26" fillId="0" borderId="28" xfId="0" applyFont="1" applyFill="1" applyBorder="1" applyAlignment="1">
      <alignment vertical="center" wrapText="1"/>
    </xf>
    <xf numFmtId="4" fontId="41" fillId="0" borderId="40" xfId="0" applyNumberFormat="1" applyFont="1" applyFill="1" applyBorder="1" applyAlignment="1">
      <alignment horizontal="right" vertical="center" wrapText="1"/>
    </xf>
    <xf numFmtId="4" fontId="30" fillId="0" borderId="13" xfId="0" applyNumberFormat="1" applyFont="1" applyFill="1" applyBorder="1" applyAlignment="1">
      <alignment horizontal="right" vertical="center"/>
    </xf>
    <xf numFmtId="0" fontId="25" fillId="0" borderId="2" xfId="0" applyFont="1" applyFill="1" applyBorder="1" applyAlignment="1">
      <alignment horizontal="left" vertical="center" wrapText="1"/>
    </xf>
    <xf numFmtId="4" fontId="30" fillId="0" borderId="1" xfId="0" applyNumberFormat="1" applyFont="1" applyFill="1" applyBorder="1" applyAlignment="1">
      <alignment vertical="center"/>
    </xf>
    <xf numFmtId="0" fontId="41" fillId="0" borderId="24" xfId="10" applyFont="1" applyBorder="1" applyAlignment="1">
      <alignment vertical="center" wrapText="1"/>
    </xf>
    <xf numFmtId="4" fontId="30" fillId="2" borderId="28" xfId="0" applyNumberFormat="1" applyFont="1" applyFill="1" applyBorder="1" applyAlignment="1">
      <alignment vertical="center"/>
    </xf>
    <xf numFmtId="4" fontId="45" fillId="2" borderId="15" xfId="0" applyNumberFormat="1" applyFont="1" applyFill="1" applyBorder="1" applyAlignment="1">
      <alignment vertical="center" wrapText="1"/>
    </xf>
    <xf numFmtId="4" fontId="30" fillId="0" borderId="24" xfId="0" applyNumberFormat="1" applyFont="1" applyBorder="1" applyAlignment="1">
      <alignment vertical="center"/>
    </xf>
    <xf numFmtId="10" fontId="30" fillId="0" borderId="28" xfId="0" applyNumberFormat="1" applyFont="1" applyBorder="1" applyAlignment="1">
      <alignment vertical="center"/>
    </xf>
    <xf numFmtId="0" fontId="41" fillId="0" borderId="15" xfId="0" applyFont="1" applyBorder="1" applyAlignment="1">
      <alignment vertical="center" wrapText="1"/>
    </xf>
    <xf numFmtId="4" fontId="41" fillId="0" borderId="40" xfId="0" applyNumberFormat="1" applyFont="1" applyFill="1" applyBorder="1" applyAlignment="1">
      <alignment vertical="center"/>
    </xf>
    <xf numFmtId="4" fontId="41" fillId="0" borderId="40" xfId="0" applyNumberFormat="1" applyFont="1" applyFill="1" applyBorder="1" applyAlignment="1">
      <alignment horizontal="right" vertical="center" wrapText="1"/>
    </xf>
    <xf numFmtId="0" fontId="23" fillId="0" borderId="2" xfId="0" applyFont="1" applyFill="1" applyBorder="1" applyAlignment="1">
      <alignment horizontal="left" vertical="center" wrapText="1"/>
    </xf>
    <xf numFmtId="0" fontId="21" fillId="0" borderId="28" xfId="0" applyFont="1" applyFill="1" applyBorder="1" applyAlignment="1">
      <alignment vertical="center" wrapText="1"/>
    </xf>
    <xf numFmtId="0" fontId="0" fillId="0" borderId="1" xfId="0" applyBorder="1" applyAlignment="1">
      <alignment horizontal="left" vertical="center" wrapText="1"/>
    </xf>
    <xf numFmtId="10" fontId="30" fillId="0" borderId="40" xfId="0" applyNumberFormat="1" applyFont="1" applyBorder="1" applyAlignment="1">
      <alignment horizontal="center" vertical="center"/>
    </xf>
    <xf numFmtId="4" fontId="30" fillId="2" borderId="40" xfId="0" applyNumberFormat="1" applyFont="1" applyFill="1" applyBorder="1" applyAlignment="1">
      <alignment horizontal="right" vertical="center"/>
    </xf>
    <xf numFmtId="0" fontId="27" fillId="2" borderId="3" xfId="0" applyFont="1" applyFill="1" applyBorder="1" applyAlignment="1">
      <alignment horizontal="left" vertical="center" wrapText="1"/>
    </xf>
    <xf numFmtId="164" fontId="49" fillId="2" borderId="3" xfId="0" applyNumberFormat="1" applyFont="1" applyFill="1" applyBorder="1" applyAlignment="1">
      <alignment vertical="center" wrapText="1"/>
    </xf>
    <xf numFmtId="4" fontId="30" fillId="2" borderId="10" xfId="0" applyNumberFormat="1" applyFont="1" applyFill="1" applyBorder="1" applyAlignment="1">
      <alignment horizontal="right" vertical="center"/>
    </xf>
    <xf numFmtId="4" fontId="30" fillId="0" borderId="4" xfId="0" applyNumberFormat="1" applyFont="1" applyFill="1" applyBorder="1" applyAlignment="1">
      <alignment horizontal="right" vertical="center"/>
    </xf>
    <xf numFmtId="0" fontId="19" fillId="0" borderId="1" xfId="10" applyFont="1" applyBorder="1" applyAlignment="1">
      <alignment vertical="center" wrapText="1"/>
    </xf>
    <xf numFmtId="4" fontId="79" fillId="3" borderId="25" xfId="0" applyNumberFormat="1" applyFont="1" applyFill="1" applyBorder="1" applyAlignment="1">
      <alignment horizontal="right" vertical="center"/>
    </xf>
    <xf numFmtId="4" fontId="80" fillId="0" borderId="29" xfId="0" applyNumberFormat="1" applyFont="1" applyBorder="1" applyAlignment="1">
      <alignment horizontal="right" vertical="center"/>
    </xf>
    <xf numFmtId="4" fontId="80" fillId="0" borderId="27" xfId="0" applyNumberFormat="1" applyFont="1" applyBorder="1" applyAlignment="1">
      <alignment horizontal="right" vertical="center"/>
    </xf>
    <xf numFmtId="4" fontId="80" fillId="0" borderId="7" xfId="0" applyNumberFormat="1" applyFont="1" applyBorder="1" applyAlignment="1">
      <alignment horizontal="right" vertical="center"/>
    </xf>
    <xf numFmtId="4" fontId="85" fillId="7" borderId="1" xfId="0" applyNumberFormat="1" applyFont="1" applyFill="1" applyBorder="1" applyAlignment="1">
      <alignment horizontal="right" vertical="center"/>
    </xf>
    <xf numFmtId="4" fontId="80" fillId="0" borderId="17" xfId="0" applyNumberFormat="1" applyFont="1" applyBorder="1" applyAlignment="1">
      <alignment horizontal="center" vertical="center"/>
    </xf>
    <xf numFmtId="4" fontId="79" fillId="4" borderId="16" xfId="0" applyNumberFormat="1" applyFont="1" applyFill="1" applyBorder="1" applyAlignment="1">
      <alignment horizontal="center" vertical="center"/>
    </xf>
    <xf numFmtId="4" fontId="80" fillId="0" borderId="8" xfId="0" applyNumberFormat="1" applyFont="1" applyBorder="1" applyAlignment="1">
      <alignment horizontal="center" vertical="center"/>
    </xf>
    <xf numFmtId="0" fontId="58" fillId="5" borderId="40" xfId="0" applyFont="1" applyFill="1" applyBorder="1" applyAlignment="1">
      <alignment horizontal="center" vertical="center" wrapText="1"/>
    </xf>
    <xf numFmtId="0" fontId="58" fillId="5" borderId="61" xfId="0" applyFont="1" applyFill="1" applyBorder="1" applyAlignment="1">
      <alignment horizontal="center" vertical="center" wrapText="1"/>
    </xf>
    <xf numFmtId="0" fontId="58" fillId="5" borderId="1" xfId="0" applyFont="1" applyFill="1" applyBorder="1" applyAlignment="1">
      <alignment horizontal="center" vertical="center" wrapText="1"/>
    </xf>
    <xf numFmtId="0" fontId="58" fillId="5" borderId="2" xfId="0" applyFont="1" applyFill="1" applyBorder="1" applyAlignment="1">
      <alignment horizontal="center" vertical="center" wrapText="1"/>
    </xf>
    <xf numFmtId="0" fontId="58" fillId="5" borderId="15" xfId="0" applyFont="1" applyFill="1" applyBorder="1" applyAlignment="1">
      <alignment horizontal="center" vertical="center" wrapText="1"/>
    </xf>
    <xf numFmtId="4" fontId="36" fillId="6" borderId="66" xfId="0" applyNumberFormat="1" applyFont="1" applyFill="1" applyBorder="1" applyAlignment="1">
      <alignment horizontal="right" vertical="center"/>
    </xf>
    <xf numFmtId="0" fontId="18" fillId="0" borderId="28" xfId="0" applyFont="1" applyFill="1" applyBorder="1" applyAlignment="1">
      <alignment vertical="center" wrapText="1"/>
    </xf>
    <xf numFmtId="0" fontId="17" fillId="0" borderId="1" xfId="0" applyFont="1" applyFill="1" applyBorder="1" applyAlignment="1">
      <alignment vertical="center" wrapText="1"/>
    </xf>
    <xf numFmtId="4" fontId="30" fillId="0" borderId="28" xfId="0" applyNumberFormat="1" applyFont="1" applyBorder="1" applyAlignment="1">
      <alignment horizontal="right" vertical="center"/>
    </xf>
    <xf numFmtId="4" fontId="64" fillId="0" borderId="15" xfId="0" applyNumberFormat="1" applyFont="1" applyFill="1" applyBorder="1" applyAlignment="1">
      <alignment vertical="center" wrapText="1"/>
    </xf>
    <xf numFmtId="4" fontId="45" fillId="0" borderId="59" xfId="0" applyNumberFormat="1" applyFont="1" applyFill="1" applyBorder="1" applyAlignment="1">
      <alignment horizontal="right" vertical="center"/>
    </xf>
    <xf numFmtId="4" fontId="29" fillId="0" borderId="69" xfId="0" applyNumberFormat="1" applyFont="1" applyFill="1" applyBorder="1" applyAlignment="1">
      <alignment horizontal="right" vertical="center"/>
    </xf>
    <xf numFmtId="0" fontId="29" fillId="0" borderId="5" xfId="0" applyFont="1" applyFill="1" applyBorder="1" applyAlignment="1">
      <alignment vertical="center" wrapText="1"/>
    </xf>
    <xf numFmtId="0" fontId="17" fillId="0" borderId="3" xfId="0" applyFont="1" applyFill="1" applyBorder="1" applyAlignment="1">
      <alignment vertical="center" wrapText="1"/>
    </xf>
    <xf numFmtId="0" fontId="46" fillId="0" borderId="28" xfId="0" applyFont="1" applyFill="1" applyBorder="1" applyAlignment="1">
      <alignment vertical="center" wrapText="1"/>
    </xf>
    <xf numFmtId="4" fontId="29" fillId="0" borderId="50" xfId="0" applyNumberFormat="1" applyFont="1" applyFill="1" applyBorder="1" applyAlignment="1">
      <alignment horizontal="right" vertical="center"/>
    </xf>
    <xf numFmtId="0" fontId="30" fillId="0" borderId="23" xfId="11" applyFont="1" applyFill="1" applyBorder="1" applyAlignment="1">
      <alignment horizontal="center" vertical="center" wrapText="1"/>
    </xf>
    <xf numFmtId="0" fontId="41" fillId="0" borderId="9" xfId="0" applyFont="1" applyFill="1" applyBorder="1" applyAlignment="1">
      <alignment vertical="center" wrapText="1"/>
    </xf>
    <xf numFmtId="164" fontId="49" fillId="0" borderId="9" xfId="0" applyNumberFormat="1" applyFont="1" applyFill="1" applyBorder="1" applyAlignment="1">
      <alignment vertical="center" wrapText="1"/>
    </xf>
    <xf numFmtId="4" fontId="41" fillId="0" borderId="9" xfId="0" applyNumberFormat="1" applyFont="1" applyFill="1" applyBorder="1" applyAlignment="1">
      <alignment vertical="center" wrapText="1"/>
    </xf>
    <xf numFmtId="0" fontId="29" fillId="0" borderId="9" xfId="0" applyFont="1" applyFill="1" applyBorder="1" applyAlignment="1">
      <alignment vertical="center" wrapText="1"/>
    </xf>
    <xf numFmtId="0" fontId="41" fillId="0" borderId="74" xfId="0" applyFont="1" applyFill="1" applyBorder="1" applyAlignment="1">
      <alignment vertical="center" wrapText="1"/>
    </xf>
    <xf numFmtId="4" fontId="41" fillId="0" borderId="13" xfId="0" applyNumberFormat="1" applyFont="1" applyFill="1" applyBorder="1" applyAlignment="1">
      <alignment vertical="center" wrapText="1"/>
    </xf>
    <xf numFmtId="0" fontId="46" fillId="0" borderId="40" xfId="0" applyFont="1" applyFill="1" applyBorder="1" applyAlignment="1">
      <alignment vertical="center" wrapText="1"/>
    </xf>
    <xf numFmtId="10" fontId="41" fillId="0" borderId="28" xfId="0" applyNumberFormat="1" applyFont="1" applyFill="1" applyBorder="1" applyAlignment="1">
      <alignment horizontal="center" vertical="center"/>
    </xf>
    <xf numFmtId="0" fontId="14" fillId="0" borderId="9" xfId="11" applyFont="1" applyFill="1" applyBorder="1" applyAlignment="1">
      <alignment vertical="center" wrapText="1"/>
    </xf>
    <xf numFmtId="0" fontId="14" fillId="0" borderId="9" xfId="0" applyFont="1" applyFill="1" applyBorder="1" applyAlignment="1">
      <alignment vertical="center" wrapText="1"/>
    </xf>
    <xf numFmtId="0" fontId="14" fillId="0" borderId="9" xfId="0" applyFont="1" applyBorder="1" applyAlignment="1">
      <alignment vertical="center" wrapText="1"/>
    </xf>
    <xf numFmtId="0" fontId="14" fillId="0" borderId="5" xfId="0" applyFont="1" applyFill="1" applyBorder="1" applyAlignment="1">
      <alignment vertical="center" wrapText="1"/>
    </xf>
    <xf numFmtId="4" fontId="45" fillId="0" borderId="16" xfId="0" applyNumberFormat="1" applyFont="1" applyFill="1" applyBorder="1" applyAlignment="1">
      <alignment vertical="center" wrapText="1"/>
    </xf>
    <xf numFmtId="0" fontId="13" fillId="0" borderId="28" xfId="0" applyFont="1" applyFill="1" applyBorder="1" applyAlignment="1">
      <alignment vertical="center" wrapText="1"/>
    </xf>
    <xf numFmtId="4" fontId="79" fillId="5" borderId="35" xfId="0" applyNumberFormat="1" applyFont="1" applyFill="1" applyBorder="1" applyAlignment="1">
      <alignment horizontal="right" vertical="center"/>
    </xf>
    <xf numFmtId="4" fontId="0" fillId="0" borderId="0" xfId="0" applyNumberFormat="1" applyFill="1" applyAlignment="1">
      <alignment horizontal="center" vertical="center"/>
    </xf>
    <xf numFmtId="0" fontId="80" fillId="0" borderId="1" xfId="0" applyFont="1" applyFill="1" applyBorder="1" applyAlignment="1">
      <alignment horizontal="center" vertical="top" wrapText="1"/>
    </xf>
    <xf numFmtId="4" fontId="41" fillId="0" borderId="28" xfId="0" applyNumberFormat="1" applyFont="1" applyFill="1" applyBorder="1" applyAlignment="1">
      <alignment horizontal="right" vertical="center"/>
    </xf>
    <xf numFmtId="0" fontId="30" fillId="2" borderId="22" xfId="0" applyFont="1" applyFill="1" applyBorder="1" applyAlignment="1">
      <alignment horizontal="left" vertical="center" wrapText="1"/>
    </xf>
    <xf numFmtId="0" fontId="79" fillId="0" borderId="12" xfId="0" applyFont="1" applyFill="1" applyBorder="1" applyAlignment="1">
      <alignment horizontal="left" vertical="center" wrapText="1"/>
    </xf>
    <xf numFmtId="4" fontId="79" fillId="0" borderId="28" xfId="0" applyNumberFormat="1" applyFont="1" applyFill="1" applyBorder="1" applyAlignment="1">
      <alignment horizontal="right" vertical="center"/>
    </xf>
    <xf numFmtId="4" fontId="79" fillId="0" borderId="59" xfId="0" applyNumberFormat="1" applyFont="1" applyFill="1" applyBorder="1" applyAlignment="1">
      <alignment horizontal="right" vertical="center"/>
    </xf>
    <xf numFmtId="4" fontId="79" fillId="0" borderId="1" xfId="0" applyNumberFormat="1" applyFont="1" applyFill="1" applyBorder="1" applyAlignment="1">
      <alignment horizontal="right" vertical="center"/>
    </xf>
    <xf numFmtId="4" fontId="79" fillId="0" borderId="16" xfId="0" applyNumberFormat="1" applyFont="1" applyFill="1" applyBorder="1" applyAlignment="1">
      <alignment horizontal="center" vertical="center"/>
    </xf>
    <xf numFmtId="0" fontId="30" fillId="0" borderId="20" xfId="0" applyFont="1" applyFill="1" applyBorder="1" applyAlignment="1">
      <alignment vertical="center"/>
    </xf>
    <xf numFmtId="0" fontId="30" fillId="0" borderId="3" xfId="0" applyFont="1" applyFill="1" applyBorder="1" applyAlignment="1">
      <alignment vertical="center"/>
    </xf>
    <xf numFmtId="4" fontId="45" fillId="0" borderId="0" xfId="0" applyNumberFormat="1" applyFont="1" applyFill="1" applyBorder="1" applyAlignment="1">
      <alignment vertical="center"/>
    </xf>
    <xf numFmtId="4" fontId="36" fillId="0" borderId="0" xfId="0" applyNumberFormat="1" applyFont="1" applyFill="1" applyAlignment="1">
      <alignment vertical="center"/>
    </xf>
    <xf numFmtId="165" fontId="79" fillId="4" borderId="16" xfId="0" applyNumberFormat="1" applyFont="1" applyFill="1" applyBorder="1" applyAlignment="1">
      <alignment horizontal="center" vertical="center"/>
    </xf>
    <xf numFmtId="165" fontId="79" fillId="0" borderId="16" xfId="0" applyNumberFormat="1" applyFont="1" applyFill="1" applyBorder="1" applyAlignment="1">
      <alignment horizontal="center" vertical="center"/>
    </xf>
    <xf numFmtId="0" fontId="92" fillId="0" borderId="12" xfId="0" applyFont="1" applyFill="1" applyBorder="1" applyAlignment="1">
      <alignment horizontal="left" vertical="center" wrapText="1"/>
    </xf>
    <xf numFmtId="4" fontId="92" fillId="0" borderId="28" xfId="0" applyNumberFormat="1" applyFont="1" applyFill="1" applyBorder="1" applyAlignment="1">
      <alignment horizontal="right" vertical="center"/>
    </xf>
    <xf numFmtId="4" fontId="92" fillId="0" borderId="53" xfId="0" applyNumberFormat="1" applyFont="1" applyFill="1" applyBorder="1" applyAlignment="1">
      <alignment horizontal="right" vertical="center"/>
    </xf>
    <xf numFmtId="4" fontId="92" fillId="0" borderId="1" xfId="0" applyNumberFormat="1" applyFont="1" applyFill="1" applyBorder="1" applyAlignment="1">
      <alignment horizontal="right" vertical="center"/>
    </xf>
    <xf numFmtId="4" fontId="92" fillId="0" borderId="18" xfId="0" applyNumberFormat="1" applyFont="1" applyFill="1" applyBorder="1" applyAlignment="1">
      <alignment horizontal="right" vertical="center"/>
    </xf>
    <xf numFmtId="4" fontId="92" fillId="0" borderId="15" xfId="0" applyNumberFormat="1" applyFont="1" applyFill="1" applyBorder="1" applyAlignment="1">
      <alignment horizontal="center" vertical="center"/>
    </xf>
    <xf numFmtId="165" fontId="92" fillId="0" borderId="15" xfId="0" applyNumberFormat="1" applyFont="1" applyFill="1" applyBorder="1" applyAlignment="1">
      <alignment horizontal="center" vertical="center"/>
    </xf>
    <xf numFmtId="0" fontId="0" fillId="0" borderId="0" xfId="0" applyFill="1" applyBorder="1" applyAlignment="1">
      <alignment vertical="center"/>
    </xf>
    <xf numFmtId="0" fontId="11" fillId="0" borderId="1" xfId="0" applyFont="1" applyFill="1" applyBorder="1" applyAlignment="1">
      <alignment horizontal="left" vertical="center" wrapText="1"/>
    </xf>
    <xf numFmtId="0" fontId="11" fillId="0" borderId="24" xfId="0" applyFont="1" applyFill="1" applyBorder="1" applyAlignment="1">
      <alignment horizontal="left" vertical="center" wrapText="1"/>
    </xf>
    <xf numFmtId="4" fontId="30" fillId="0" borderId="28" xfId="0" applyNumberFormat="1" applyFont="1" applyFill="1" applyBorder="1" applyAlignment="1">
      <alignment horizontal="right" vertical="center" wrapText="1"/>
    </xf>
    <xf numFmtId="0" fontId="0" fillId="0" borderId="0" xfId="0" applyFill="1" applyAlignment="1">
      <alignment horizontal="right"/>
    </xf>
    <xf numFmtId="0" fontId="41" fillId="0" borderId="0" xfId="0" applyFont="1" applyFill="1" applyAlignment="1">
      <alignment horizontal="left"/>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10" fontId="30" fillId="0" borderId="40" xfId="0" applyNumberFormat="1" applyFont="1" applyBorder="1" applyAlignment="1">
      <alignment horizontal="center" vertical="center"/>
    </xf>
    <xf numFmtId="4" fontId="30" fillId="2" borderId="40" xfId="0" applyNumberFormat="1" applyFont="1" applyFill="1" applyBorder="1" applyAlignment="1">
      <alignment horizontal="right" vertical="center"/>
    </xf>
    <xf numFmtId="0" fontId="9" fillId="0" borderId="2" xfId="0" applyFont="1" applyFill="1" applyBorder="1" applyAlignment="1">
      <alignment horizontal="left" vertical="center" wrapText="1"/>
    </xf>
    <xf numFmtId="0" fontId="9" fillId="0" borderId="5" xfId="0" applyFont="1" applyFill="1" applyBorder="1" applyAlignment="1">
      <alignment vertical="center" wrapText="1"/>
    </xf>
    <xf numFmtId="0" fontId="9" fillId="2" borderId="3" xfId="0" applyFont="1" applyFill="1" applyBorder="1" applyAlignment="1">
      <alignment horizontal="left" vertical="center" wrapText="1"/>
    </xf>
    <xf numFmtId="0" fontId="30" fillId="0" borderId="1" xfId="0" applyFont="1" applyFill="1" applyBorder="1" applyAlignment="1">
      <alignment horizontal="left" vertical="center" wrapText="1"/>
    </xf>
    <xf numFmtId="4" fontId="41" fillId="0" borderId="40" xfId="0" applyNumberFormat="1" applyFont="1" applyFill="1" applyBorder="1" applyAlignment="1">
      <alignment vertical="center" wrapText="1"/>
    </xf>
    <xf numFmtId="4" fontId="41" fillId="0" borderId="28" xfId="0" applyNumberFormat="1" applyFont="1" applyFill="1" applyBorder="1" applyAlignment="1">
      <alignment vertical="center" wrapText="1"/>
    </xf>
    <xf numFmtId="0" fontId="7" fillId="0" borderId="24" xfId="0" applyFont="1" applyFill="1" applyBorder="1" applyAlignment="1">
      <alignment vertical="center" wrapText="1"/>
    </xf>
    <xf numFmtId="0" fontId="41" fillId="0" borderId="40" xfId="0" applyFont="1" applyFill="1" applyBorder="1" applyAlignment="1">
      <alignment vertical="center" wrapText="1"/>
    </xf>
    <xf numFmtId="10" fontId="30" fillId="0" borderId="50" xfId="0" applyNumberFormat="1" applyFont="1" applyFill="1" applyBorder="1" applyAlignment="1">
      <alignment vertical="center"/>
    </xf>
    <xf numFmtId="0" fontId="85" fillId="0" borderId="12" xfId="0" applyFont="1" applyFill="1" applyBorder="1" applyAlignment="1">
      <alignment horizontal="left" vertical="center" wrapText="1"/>
    </xf>
    <xf numFmtId="4" fontId="85" fillId="0" borderId="1" xfId="0" applyNumberFormat="1" applyFont="1" applyFill="1" applyBorder="1" applyAlignment="1">
      <alignment horizontal="right" vertical="center"/>
    </xf>
    <xf numFmtId="0" fontId="5" fillId="0" borderId="40" xfId="0" applyFont="1" applyFill="1" applyBorder="1" applyAlignment="1">
      <alignment horizontal="left" vertical="center" wrapText="1"/>
    </xf>
    <xf numFmtId="0" fontId="5" fillId="0" borderId="3" xfId="0" applyFont="1" applyFill="1" applyBorder="1" applyAlignment="1">
      <alignment vertical="center" wrapText="1"/>
    </xf>
    <xf numFmtId="4" fontId="36" fillId="4" borderId="67"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0" fontId="4" fillId="0" borderId="28" xfId="0" applyFont="1" applyFill="1" applyBorder="1" applyAlignment="1">
      <alignment vertical="center" wrapText="1"/>
    </xf>
    <xf numFmtId="4" fontId="45" fillId="0" borderId="25" xfId="0" applyNumberFormat="1" applyFont="1" applyFill="1" applyBorder="1" applyAlignment="1">
      <alignment horizontal="right" vertical="center"/>
    </xf>
    <xf numFmtId="0" fontId="41" fillId="0" borderId="50" xfId="0" applyFont="1" applyFill="1" applyBorder="1" applyAlignment="1">
      <alignment horizontal="left" vertical="center" wrapText="1"/>
    </xf>
    <xf numFmtId="0" fontId="41" fillId="0" borderId="48" xfId="0" applyFont="1" applyFill="1" applyBorder="1" applyAlignment="1">
      <alignment horizontal="left" vertical="center" wrapText="1"/>
    </xf>
    <xf numFmtId="0" fontId="3" fillId="0" borderId="28" xfId="0" applyFont="1" applyFill="1" applyBorder="1" applyAlignment="1">
      <alignment vertical="center" wrapText="1"/>
    </xf>
    <xf numFmtId="0" fontId="2" fillId="0" borderId="40" xfId="0" applyFont="1" applyFill="1" applyBorder="1" applyAlignment="1">
      <alignment horizontal="left" vertical="center" wrapText="1"/>
    </xf>
    <xf numFmtId="0" fontId="58" fillId="5" borderId="2" xfId="0" applyFont="1" applyFill="1" applyBorder="1" applyAlignment="1">
      <alignment horizontal="center" vertical="center" wrapText="1"/>
    </xf>
    <xf numFmtId="0" fontId="58" fillId="5" borderId="12" xfId="0" applyFont="1" applyFill="1" applyBorder="1" applyAlignment="1">
      <alignment horizontal="center" vertical="center" wrapText="1"/>
    </xf>
    <xf numFmtId="0" fontId="79" fillId="4" borderId="1" xfId="0" applyFont="1" applyFill="1" applyBorder="1" applyAlignment="1">
      <alignment horizontal="left" vertical="center" wrapText="1"/>
    </xf>
    <xf numFmtId="0" fontId="79" fillId="4" borderId="2" xfId="0" applyFont="1" applyFill="1" applyBorder="1" applyAlignment="1">
      <alignment horizontal="left" vertical="center" wrapText="1"/>
    </xf>
    <xf numFmtId="0" fontId="79" fillId="0" borderId="22" xfId="0" applyFont="1" applyFill="1" applyBorder="1" applyAlignment="1">
      <alignment horizontal="center" vertical="center" wrapText="1"/>
    </xf>
    <xf numFmtId="0" fontId="79" fillId="0" borderId="4" xfId="0" applyFont="1" applyFill="1" applyBorder="1" applyAlignment="1">
      <alignment horizontal="center" vertical="center" wrapText="1"/>
    </xf>
    <xf numFmtId="165" fontId="79" fillId="0" borderId="20" xfId="0" applyNumberFormat="1" applyFont="1" applyFill="1" applyBorder="1" applyAlignment="1">
      <alignment horizontal="center" vertical="center"/>
    </xf>
    <xf numFmtId="165" fontId="79" fillId="0" borderId="16" xfId="0" applyNumberFormat="1" applyFont="1" applyFill="1" applyBorder="1" applyAlignment="1">
      <alignment horizontal="center" vertical="center"/>
    </xf>
    <xf numFmtId="0" fontId="72" fillId="5" borderId="0" xfId="0" applyFont="1" applyFill="1" applyAlignment="1">
      <alignment horizontal="center" vertical="center" wrapText="1"/>
    </xf>
    <xf numFmtId="0" fontId="78" fillId="5" borderId="1" xfId="0" applyFont="1" applyFill="1" applyBorder="1" applyAlignment="1">
      <alignment horizontal="left" vertical="center" wrapText="1"/>
    </xf>
    <xf numFmtId="0" fontId="78" fillId="5" borderId="2" xfId="0" applyFont="1" applyFill="1" applyBorder="1" applyAlignment="1">
      <alignment horizontal="left" vertical="center" wrapText="1"/>
    </xf>
    <xf numFmtId="0" fontId="78" fillId="5" borderId="28" xfId="0" applyFont="1" applyFill="1" applyBorder="1" applyAlignment="1">
      <alignment horizontal="left" vertical="center" wrapText="1"/>
    </xf>
    <xf numFmtId="0" fontId="78" fillId="5" borderId="53" xfId="0" applyFont="1" applyFill="1" applyBorder="1" applyAlignment="1">
      <alignment horizontal="center" vertical="center" wrapText="1"/>
    </xf>
    <xf numFmtId="0" fontId="78" fillId="5" borderId="12" xfId="0" applyFont="1" applyFill="1" applyBorder="1" applyAlignment="1">
      <alignment horizontal="center" vertical="center" wrapText="1"/>
    </xf>
    <xf numFmtId="0" fontId="91" fillId="5" borderId="20" xfId="5" applyFont="1" applyFill="1" applyBorder="1" applyAlignment="1">
      <alignment horizontal="center" vertical="center" wrapText="1"/>
    </xf>
    <xf numFmtId="0" fontId="91" fillId="5" borderId="16" xfId="5" applyFont="1" applyFill="1" applyBorder="1" applyAlignment="1">
      <alignment horizontal="center" vertical="center" wrapText="1"/>
    </xf>
    <xf numFmtId="4" fontId="79" fillId="3" borderId="50" xfId="0" applyNumberFormat="1" applyFont="1" applyFill="1" applyBorder="1" applyAlignment="1">
      <alignment horizontal="center" vertical="center"/>
    </xf>
    <xf numFmtId="4" fontId="79" fillId="3" borderId="40" xfId="0" applyNumberFormat="1" applyFont="1" applyFill="1" applyBorder="1" applyAlignment="1">
      <alignment horizontal="center" vertical="center"/>
    </xf>
    <xf numFmtId="4" fontId="79" fillId="0" borderId="50" xfId="0" applyNumberFormat="1" applyFont="1" applyFill="1" applyBorder="1" applyAlignment="1">
      <alignment horizontal="center" vertical="center"/>
    </xf>
    <xf numFmtId="4" fontId="79" fillId="0" borderId="40" xfId="0" applyNumberFormat="1" applyFont="1" applyFill="1" applyBorder="1" applyAlignment="1">
      <alignment horizontal="center" vertical="center"/>
    </xf>
    <xf numFmtId="4" fontId="79" fillId="3" borderId="42" xfId="0" applyNumberFormat="1" applyFont="1" applyFill="1" applyBorder="1" applyAlignment="1">
      <alignment horizontal="right" vertical="center"/>
    </xf>
    <xf numFmtId="4" fontId="79" fillId="3" borderId="43" xfId="0" applyNumberFormat="1" applyFont="1" applyFill="1" applyBorder="1" applyAlignment="1">
      <alignment horizontal="right" vertical="center"/>
    </xf>
    <xf numFmtId="165" fontId="79" fillId="3" borderId="20" xfId="0" applyNumberFormat="1" applyFont="1" applyFill="1" applyBorder="1" applyAlignment="1">
      <alignment horizontal="center" vertical="center"/>
    </xf>
    <xf numFmtId="165" fontId="79" fillId="3" borderId="16" xfId="0" applyNumberFormat="1" applyFont="1" applyFill="1" applyBorder="1" applyAlignment="1">
      <alignment horizontal="center" vertical="center"/>
    </xf>
    <xf numFmtId="4" fontId="79" fillId="0" borderId="42" xfId="0" applyNumberFormat="1" applyFont="1" applyFill="1" applyBorder="1" applyAlignment="1">
      <alignment horizontal="right" vertical="center"/>
    </xf>
    <xf numFmtId="4" fontId="79" fillId="0" borderId="43" xfId="0" applyNumberFormat="1" applyFont="1" applyFill="1" applyBorder="1" applyAlignment="1">
      <alignment horizontal="right" vertical="center"/>
    </xf>
    <xf numFmtId="0" fontId="85" fillId="7" borderId="2" xfId="0" applyFont="1" applyFill="1" applyBorder="1" applyAlignment="1">
      <alignment horizontal="left" vertical="center" wrapText="1"/>
    </xf>
    <xf numFmtId="0" fontId="85" fillId="7" borderId="18" xfId="0" applyFont="1" applyFill="1" applyBorder="1" applyAlignment="1">
      <alignment horizontal="left" vertical="center" wrapText="1"/>
    </xf>
    <xf numFmtId="4" fontId="79" fillId="3" borderId="41" xfId="0" applyNumberFormat="1" applyFont="1" applyFill="1" applyBorder="1" applyAlignment="1">
      <alignment horizontal="right" vertical="center"/>
    </xf>
    <xf numFmtId="4" fontId="79" fillId="3" borderId="54" xfId="0" applyNumberFormat="1" applyFont="1" applyFill="1" applyBorder="1" applyAlignment="1">
      <alignment horizontal="right" vertical="center"/>
    </xf>
    <xf numFmtId="4" fontId="79" fillId="3" borderId="72" xfId="0" applyNumberFormat="1" applyFont="1" applyFill="1" applyBorder="1" applyAlignment="1">
      <alignment horizontal="right" vertical="center"/>
    </xf>
    <xf numFmtId="4" fontId="79" fillId="3" borderId="73" xfId="0" applyNumberFormat="1" applyFont="1" applyFill="1" applyBorder="1" applyAlignment="1">
      <alignment horizontal="right" vertical="center"/>
    </xf>
    <xf numFmtId="4" fontId="79" fillId="0" borderId="20" xfId="0" applyNumberFormat="1" applyFont="1" applyFill="1" applyBorder="1" applyAlignment="1">
      <alignment horizontal="right" vertical="center"/>
    </xf>
    <xf numFmtId="4" fontId="79" fillId="0" borderId="16" xfId="0" applyNumberFormat="1" applyFont="1" applyFill="1" applyBorder="1" applyAlignment="1">
      <alignment horizontal="right" vertical="center"/>
    </xf>
    <xf numFmtId="0" fontId="79" fillId="3" borderId="6" xfId="0" applyFont="1" applyFill="1" applyBorder="1" applyAlignment="1">
      <alignment horizontal="left" vertical="center" wrapText="1"/>
    </xf>
    <xf numFmtId="0" fontId="79" fillId="3" borderId="49" xfId="0" applyFont="1" applyFill="1" applyBorder="1" applyAlignment="1">
      <alignment horizontal="left" vertical="center" wrapText="1"/>
    </xf>
    <xf numFmtId="4" fontId="79" fillId="0" borderId="50" xfId="0" applyNumberFormat="1" applyFont="1" applyFill="1" applyBorder="1" applyAlignment="1">
      <alignment horizontal="right" vertical="center"/>
    </xf>
    <xf numFmtId="4" fontId="79" fillId="0" borderId="40" xfId="0" applyNumberFormat="1" applyFont="1" applyFill="1" applyBorder="1" applyAlignment="1">
      <alignment horizontal="right" vertical="center"/>
    </xf>
    <xf numFmtId="0" fontId="80" fillId="0" borderId="1" xfId="0" applyFont="1" applyBorder="1" applyAlignment="1">
      <alignment horizontal="left" vertical="top" wrapText="1"/>
    </xf>
    <xf numFmtId="0" fontId="79" fillId="0" borderId="8" xfId="0" applyFont="1" applyBorder="1" applyAlignment="1">
      <alignment horizontal="left" vertical="center" wrapText="1"/>
    </xf>
    <xf numFmtId="0" fontId="79" fillId="0" borderId="14" xfId="0" applyFont="1" applyBorder="1" applyAlignment="1">
      <alignment horizontal="left" vertical="center" wrapText="1"/>
    </xf>
    <xf numFmtId="0" fontId="80" fillId="0" borderId="2" xfId="0" applyFont="1" applyBorder="1" applyAlignment="1">
      <alignment horizontal="left" vertical="top" wrapText="1"/>
    </xf>
    <xf numFmtId="0" fontId="80" fillId="0" borderId="12" xfId="0" applyFont="1" applyBorder="1" applyAlignment="1">
      <alignment horizontal="left" vertical="top" wrapText="1"/>
    </xf>
    <xf numFmtId="0" fontId="80" fillId="0" borderId="25" xfId="0" applyFont="1" applyBorder="1" applyAlignment="1">
      <alignment horizontal="left" vertical="top" wrapText="1"/>
    </xf>
    <xf numFmtId="0" fontId="79" fillId="5" borderId="2" xfId="0" applyFont="1" applyFill="1" applyBorder="1" applyAlignment="1">
      <alignment horizontal="left" vertical="center" wrapText="1"/>
    </xf>
    <xf numFmtId="0" fontId="79" fillId="5" borderId="12" xfId="0" applyFont="1" applyFill="1" applyBorder="1" applyAlignment="1">
      <alignment horizontal="left" vertical="center" wrapText="1"/>
    </xf>
    <xf numFmtId="0" fontId="79" fillId="5" borderId="25" xfId="0" applyFont="1" applyFill="1" applyBorder="1" applyAlignment="1">
      <alignment horizontal="left" vertical="center" wrapText="1"/>
    </xf>
    <xf numFmtId="4" fontId="80" fillId="0" borderId="1" xfId="0" applyNumberFormat="1" applyFont="1" applyFill="1" applyBorder="1" applyAlignment="1">
      <alignment horizontal="left" vertical="center" wrapText="1"/>
    </xf>
    <xf numFmtId="0" fontId="79" fillId="5" borderId="57" xfId="0" applyFont="1" applyFill="1" applyBorder="1" applyAlignment="1">
      <alignment horizontal="left" vertical="center" wrapText="1"/>
    </xf>
    <xf numFmtId="0" fontId="79" fillId="5" borderId="58" xfId="0" applyFont="1" applyFill="1" applyBorder="1" applyAlignment="1">
      <alignment horizontal="left" vertical="center" wrapText="1"/>
    </xf>
    <xf numFmtId="4" fontId="86" fillId="0" borderId="12" xfId="0" applyNumberFormat="1" applyFont="1" applyFill="1" applyBorder="1" applyAlignment="1">
      <alignment horizontal="left" vertical="center"/>
    </xf>
    <xf numFmtId="4" fontId="86" fillId="0" borderId="25" xfId="0" applyNumberFormat="1" applyFont="1" applyFill="1" applyBorder="1" applyAlignment="1">
      <alignment horizontal="left" vertical="center"/>
    </xf>
    <xf numFmtId="4" fontId="79" fillId="0" borderId="12" xfId="0" applyNumberFormat="1" applyFont="1" applyFill="1" applyBorder="1" applyAlignment="1">
      <alignment horizontal="left" vertical="center"/>
    </xf>
    <xf numFmtId="4" fontId="79" fillId="0" borderId="25" xfId="0" applyNumberFormat="1" applyFont="1" applyFill="1" applyBorder="1" applyAlignment="1">
      <alignment horizontal="left" vertical="center"/>
    </xf>
    <xf numFmtId="4" fontId="81" fillId="0" borderId="2" xfId="0" applyNumberFormat="1" applyFont="1" applyFill="1" applyBorder="1" applyAlignment="1">
      <alignment horizontal="left" vertical="center"/>
    </xf>
    <xf numFmtId="4" fontId="81" fillId="0" borderId="12" xfId="0" applyNumberFormat="1" applyFont="1" applyFill="1" applyBorder="1" applyAlignment="1">
      <alignment horizontal="left" vertical="center"/>
    </xf>
    <xf numFmtId="4" fontId="81" fillId="0" borderId="25" xfId="0" applyNumberFormat="1" applyFont="1" applyFill="1" applyBorder="1" applyAlignment="1">
      <alignment horizontal="left" vertical="center"/>
    </xf>
    <xf numFmtId="4" fontId="84" fillId="0" borderId="12" xfId="0" applyNumberFormat="1" applyFont="1" applyFill="1" applyBorder="1" applyAlignment="1">
      <alignment horizontal="left" vertical="center" wrapText="1"/>
    </xf>
    <xf numFmtId="4" fontId="84" fillId="0" borderId="25" xfId="0" applyNumberFormat="1" applyFont="1" applyFill="1" applyBorder="1" applyAlignment="1">
      <alignment horizontal="left" vertical="center" wrapText="1"/>
    </xf>
    <xf numFmtId="4" fontId="85" fillId="0" borderId="12" xfId="0" applyNumberFormat="1" applyFont="1" applyFill="1" applyBorder="1" applyAlignment="1">
      <alignment horizontal="left" vertical="center"/>
    </xf>
    <xf numFmtId="4" fontId="85" fillId="0" borderId="25" xfId="0" applyNumberFormat="1" applyFont="1" applyFill="1" applyBorder="1" applyAlignment="1">
      <alignment horizontal="left" vertical="center"/>
    </xf>
    <xf numFmtId="0" fontId="36" fillId="0" borderId="0" xfId="0" applyFont="1" applyFill="1" applyBorder="1" applyAlignment="1">
      <alignment horizontal="left" wrapText="1"/>
    </xf>
    <xf numFmtId="4" fontId="80" fillId="0" borderId="25" xfId="0" applyNumberFormat="1" applyFont="1" applyFill="1" applyBorder="1" applyAlignment="1">
      <alignment horizontal="left" vertical="center" wrapText="1"/>
    </xf>
    <xf numFmtId="0" fontId="41" fillId="2" borderId="20" xfId="0" applyFont="1" applyFill="1" applyBorder="1" applyAlignment="1">
      <alignment horizontal="left" vertical="center" wrapText="1"/>
    </xf>
    <xf numFmtId="0" fontId="41" fillId="2" borderId="16"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43" xfId="0" applyFont="1" applyFill="1" applyBorder="1" applyAlignment="1">
      <alignment horizontal="left" vertical="center" wrapText="1"/>
    </xf>
    <xf numFmtId="4" fontId="41" fillId="0" borderId="50" xfId="0" applyNumberFormat="1" applyFont="1" applyFill="1" applyBorder="1" applyAlignment="1">
      <alignment horizontal="right" vertical="center" wrapText="1"/>
    </xf>
    <xf numFmtId="4" fontId="41" fillId="0" borderId="40" xfId="0" applyNumberFormat="1" applyFont="1" applyFill="1" applyBorder="1" applyAlignment="1">
      <alignment horizontal="right" vertical="center" wrapText="1"/>
    </xf>
    <xf numFmtId="4" fontId="24" fillId="2" borderId="50" xfId="0" applyNumberFormat="1" applyFont="1" applyFill="1" applyBorder="1" applyAlignment="1">
      <alignment horizontal="right" vertical="center"/>
    </xf>
    <xf numFmtId="4" fontId="24" fillId="2" borderId="40" xfId="0" applyNumberFormat="1" applyFont="1" applyFill="1" applyBorder="1" applyAlignment="1">
      <alignment horizontal="right" vertical="center"/>
    </xf>
    <xf numFmtId="4" fontId="45" fillId="2" borderId="20" xfId="0" applyNumberFormat="1" applyFont="1" applyFill="1" applyBorder="1" applyAlignment="1">
      <alignment horizontal="right" vertical="center" wrapText="1"/>
    </xf>
    <xf numFmtId="4" fontId="45" fillId="2" borderId="16" xfId="0" applyNumberFormat="1" applyFont="1" applyFill="1" applyBorder="1" applyAlignment="1">
      <alignment horizontal="right" vertical="center" wrapText="1"/>
    </xf>
    <xf numFmtId="4" fontId="41" fillId="0" borderId="42" xfId="0" applyNumberFormat="1" applyFont="1" applyFill="1" applyBorder="1" applyAlignment="1">
      <alignment horizontal="right" vertical="center" wrapText="1"/>
    </xf>
    <xf numFmtId="4" fontId="41" fillId="0" borderId="43" xfId="0" applyNumberFormat="1" applyFont="1" applyFill="1" applyBorder="1" applyAlignment="1">
      <alignment horizontal="right" vertical="center" wrapText="1"/>
    </xf>
    <xf numFmtId="10" fontId="24" fillId="0" borderId="50" xfId="0" applyNumberFormat="1" applyFont="1" applyBorder="1" applyAlignment="1">
      <alignment horizontal="center" vertical="center"/>
    </xf>
    <xf numFmtId="10" fontId="24" fillId="0" borderId="40" xfId="0" applyNumberFormat="1" applyFont="1" applyBorder="1" applyAlignment="1">
      <alignment horizontal="center" vertical="center"/>
    </xf>
    <xf numFmtId="4" fontId="49" fillId="0" borderId="32" xfId="0" applyNumberFormat="1" applyFont="1" applyBorder="1" applyAlignment="1">
      <alignment horizontal="right" vertical="center"/>
    </xf>
    <xf numFmtId="4" fontId="49" fillId="0" borderId="5" xfId="0" applyNumberFormat="1" applyFont="1" applyBorder="1" applyAlignment="1">
      <alignment horizontal="right" vertical="center"/>
    </xf>
    <xf numFmtId="4" fontId="41" fillId="0" borderId="32" xfId="0" applyNumberFormat="1" applyFont="1" applyBorder="1" applyAlignment="1">
      <alignment horizontal="left" vertical="center" wrapText="1"/>
    </xf>
    <xf numFmtId="4" fontId="41" fillId="0" borderId="5" xfId="0" applyNumberFormat="1" applyFont="1" applyBorder="1" applyAlignment="1">
      <alignment horizontal="left" vertical="center" wrapText="1"/>
    </xf>
    <xf numFmtId="0" fontId="41" fillId="0" borderId="32" xfId="0" applyFont="1" applyBorder="1" applyAlignment="1">
      <alignment horizontal="left" vertical="center" wrapText="1"/>
    </xf>
    <xf numFmtId="0" fontId="41" fillId="0" borderId="5" xfId="0" applyFont="1" applyBorder="1" applyAlignment="1">
      <alignment horizontal="left" vertical="center" wrapText="1"/>
    </xf>
    <xf numFmtId="0" fontId="49" fillId="0" borderId="32" xfId="0" applyFont="1" applyFill="1" applyBorder="1" applyAlignment="1">
      <alignment horizontal="left" vertical="center" wrapText="1"/>
    </xf>
    <xf numFmtId="0" fontId="49" fillId="0" borderId="5" xfId="0" applyFont="1" applyFill="1" applyBorder="1" applyAlignment="1">
      <alignment horizontal="left" vertical="center" wrapText="1"/>
    </xf>
    <xf numFmtId="4" fontId="41" fillId="0" borderId="3" xfId="0" applyNumberFormat="1" applyFont="1" applyFill="1" applyBorder="1" applyAlignment="1">
      <alignment horizontal="left" vertical="center"/>
    </xf>
    <xf numFmtId="4" fontId="41" fillId="0" borderId="5" xfId="0" applyNumberFormat="1" applyFont="1" applyFill="1" applyBorder="1" applyAlignment="1">
      <alignment horizontal="left" vertical="center"/>
    </xf>
    <xf numFmtId="0" fontId="66" fillId="0" borderId="13" xfId="0" applyFont="1" applyFill="1" applyBorder="1" applyAlignment="1">
      <alignment horizontal="left" vertical="center" wrapText="1"/>
    </xf>
    <xf numFmtId="0" fontId="36" fillId="2" borderId="13" xfId="0" applyFont="1" applyFill="1" applyBorder="1" applyAlignment="1">
      <alignment horizontal="left" vertical="center" wrapText="1"/>
    </xf>
    <xf numFmtId="0" fontId="36" fillId="2" borderId="5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5" xfId="0" applyFont="1" applyFill="1" applyBorder="1" applyAlignment="1">
      <alignment horizontal="left" vertical="center" wrapText="1"/>
    </xf>
    <xf numFmtId="4" fontId="30" fillId="0" borderId="3" xfId="0" applyNumberFormat="1" applyFont="1" applyFill="1" applyBorder="1" applyAlignment="1">
      <alignment horizontal="right" vertical="center" wrapText="1"/>
    </xf>
    <xf numFmtId="4" fontId="30" fillId="0" borderId="19" xfId="0" applyNumberFormat="1" applyFont="1" applyFill="1" applyBorder="1" applyAlignment="1">
      <alignment horizontal="right" vertical="center" wrapText="1"/>
    </xf>
    <xf numFmtId="4" fontId="30" fillId="0" borderId="5"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6"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30" fillId="0" borderId="19"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55" fillId="4" borderId="1" xfId="0" applyFont="1" applyFill="1" applyBorder="1" applyAlignment="1">
      <alignment horizontal="left" vertical="center" wrapText="1"/>
    </xf>
    <xf numFmtId="0" fontId="55" fillId="4" borderId="3" xfId="0" applyFont="1" applyFill="1" applyBorder="1" applyAlignment="1">
      <alignment horizontal="left" vertical="center" wrapText="1"/>
    </xf>
    <xf numFmtId="0" fontId="47" fillId="4" borderId="3" xfId="0" applyFont="1" applyFill="1" applyBorder="1" applyAlignment="1">
      <alignment horizontal="center" vertical="center" textRotation="90" wrapText="1"/>
    </xf>
    <xf numFmtId="0" fontId="47" fillId="4" borderId="5" xfId="0" applyFont="1" applyFill="1" applyBorder="1" applyAlignment="1">
      <alignment horizontal="center" vertical="center" textRotation="90" wrapText="1"/>
    </xf>
    <xf numFmtId="0" fontId="47" fillId="4" borderId="1" xfId="0" applyFont="1" applyFill="1" applyBorder="1" applyAlignment="1">
      <alignment vertical="center" wrapText="1"/>
    </xf>
    <xf numFmtId="0" fontId="47" fillId="4" borderId="3" xfId="0" applyFont="1" applyFill="1" applyBorder="1" applyAlignment="1">
      <alignment vertical="center" wrapText="1"/>
    </xf>
    <xf numFmtId="0" fontId="0" fillId="0" borderId="5" xfId="0" applyBorder="1" applyAlignment="1">
      <alignment vertical="center" wrapText="1"/>
    </xf>
    <xf numFmtId="0" fontId="30" fillId="0" borderId="32" xfId="0" applyFont="1" applyFill="1" applyBorder="1" applyAlignment="1">
      <alignment horizontal="center" vertical="center" wrapText="1"/>
    </xf>
    <xf numFmtId="0" fontId="30" fillId="0" borderId="32" xfId="0" applyFont="1" applyFill="1" applyBorder="1" applyAlignment="1">
      <alignment horizontal="left" vertical="center" wrapText="1"/>
    </xf>
    <xf numFmtId="0" fontId="47" fillId="4" borderId="20" xfId="0" applyFont="1" applyFill="1" applyBorder="1" applyAlignment="1">
      <alignment vertical="center" wrapText="1"/>
    </xf>
    <xf numFmtId="0" fontId="47" fillId="4" borderId="46" xfId="0" applyFont="1" applyFill="1" applyBorder="1" applyAlignment="1">
      <alignment vertical="center" wrapText="1"/>
    </xf>
    <xf numFmtId="0" fontId="47" fillId="4" borderId="2" xfId="0" applyFont="1" applyFill="1" applyBorder="1" applyAlignment="1">
      <alignment vertical="center" wrapText="1"/>
    </xf>
    <xf numFmtId="0" fontId="47" fillId="4" borderId="6" xfId="0" applyFont="1" applyFill="1" applyBorder="1" applyAlignment="1">
      <alignment vertical="center" wrapText="1"/>
    </xf>
    <xf numFmtId="0" fontId="47" fillId="4" borderId="28" xfId="0" applyFont="1" applyFill="1" applyBorder="1" applyAlignment="1">
      <alignment vertical="center" wrapText="1"/>
    </xf>
    <xf numFmtId="0" fontId="47" fillId="4" borderId="50" xfId="0" applyFont="1" applyFill="1" applyBorder="1" applyAlignment="1">
      <alignment vertical="center" wrapText="1"/>
    </xf>
    <xf numFmtId="0" fontId="36" fillId="4" borderId="53"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6" fillId="4" borderId="18" xfId="0" applyFont="1" applyFill="1" applyBorder="1" applyAlignment="1">
      <alignment horizontal="center" vertical="center" wrapText="1"/>
    </xf>
    <xf numFmtId="0" fontId="47" fillId="4" borderId="48" xfId="0" applyFont="1" applyFill="1" applyBorder="1" applyAlignment="1">
      <alignment vertical="center" wrapText="1"/>
    </xf>
    <xf numFmtId="4" fontId="30" fillId="0" borderId="50" xfId="0" applyNumberFormat="1" applyFont="1" applyFill="1" applyBorder="1" applyAlignment="1">
      <alignment horizontal="right" vertical="center"/>
    </xf>
    <xf numFmtId="4" fontId="30" fillId="0" borderId="40" xfId="0" applyNumberFormat="1" applyFont="1" applyFill="1" applyBorder="1" applyAlignment="1">
      <alignment horizontal="right" vertical="center"/>
    </xf>
    <xf numFmtId="10" fontId="30" fillId="0" borderId="50" xfId="0" applyNumberFormat="1" applyFont="1" applyBorder="1" applyAlignment="1">
      <alignment horizontal="center" vertical="center"/>
    </xf>
    <xf numFmtId="10" fontId="30" fillId="0" borderId="40" xfId="0" applyNumberFormat="1" applyFont="1" applyBorder="1" applyAlignment="1">
      <alignment horizontal="center" vertical="center"/>
    </xf>
    <xf numFmtId="4" fontId="30" fillId="2" borderId="42" xfId="0" applyNumberFormat="1" applyFont="1" applyFill="1" applyBorder="1" applyAlignment="1">
      <alignment horizontal="right" vertical="center"/>
    </xf>
    <xf numFmtId="4" fontId="30" fillId="2" borderId="43" xfId="0" applyNumberFormat="1" applyFont="1" applyFill="1" applyBorder="1" applyAlignment="1">
      <alignment horizontal="right" vertical="center"/>
    </xf>
    <xf numFmtId="4" fontId="45" fillId="2" borderId="20" xfId="0" applyNumberFormat="1" applyFont="1" applyFill="1" applyBorder="1" applyAlignment="1">
      <alignment horizontal="right" vertical="center"/>
    </xf>
    <xf numFmtId="4" fontId="45" fillId="2" borderId="16" xfId="0" applyNumberFormat="1" applyFont="1" applyFill="1" applyBorder="1" applyAlignment="1">
      <alignment horizontal="right" vertical="center"/>
    </xf>
    <xf numFmtId="4" fontId="30" fillId="2" borderId="50" xfId="0" applyNumberFormat="1" applyFont="1" applyFill="1" applyBorder="1" applyAlignment="1">
      <alignment horizontal="right" vertical="center"/>
    </xf>
    <xf numFmtId="4" fontId="30" fillId="2" borderId="40" xfId="0" applyNumberFormat="1" applyFont="1" applyFill="1" applyBorder="1" applyAlignment="1">
      <alignment horizontal="right" vertical="center"/>
    </xf>
    <xf numFmtId="0" fontId="41" fillId="0" borderId="50" xfId="0" applyFont="1" applyFill="1" applyBorder="1" applyAlignment="1">
      <alignment horizontal="left" vertical="center" wrapText="1"/>
    </xf>
    <xf numFmtId="0" fontId="41" fillId="0" borderId="40" xfId="0" applyFont="1" applyFill="1" applyBorder="1" applyAlignment="1">
      <alignment horizontal="left" vertical="center" wrapText="1"/>
    </xf>
    <xf numFmtId="0" fontId="66" fillId="0" borderId="12" xfId="0" applyFont="1" applyFill="1" applyBorder="1" applyAlignment="1">
      <alignment horizontal="left" vertical="center" wrapText="1"/>
    </xf>
    <xf numFmtId="0" fontId="66" fillId="0" borderId="18" xfId="0" applyFont="1" applyFill="1" applyBorder="1" applyAlignment="1">
      <alignment horizontal="left" vertical="center" wrapText="1"/>
    </xf>
    <xf numFmtId="4" fontId="29" fillId="0" borderId="50" xfId="0" applyNumberFormat="1" applyFont="1" applyFill="1" applyBorder="1" applyAlignment="1">
      <alignment horizontal="right" vertical="center"/>
    </xf>
    <xf numFmtId="4" fontId="29" fillId="0" borderId="40" xfId="0" applyNumberFormat="1" applyFont="1" applyFill="1" applyBorder="1" applyAlignment="1">
      <alignment horizontal="right" vertical="center"/>
    </xf>
    <xf numFmtId="164" fontId="49" fillId="0" borderId="3" xfId="0" applyNumberFormat="1" applyFont="1" applyFill="1" applyBorder="1" applyAlignment="1">
      <alignment horizontal="right" vertical="center" wrapText="1"/>
    </xf>
    <xf numFmtId="164" fontId="49" fillId="0" borderId="5" xfId="0" applyNumberFormat="1" applyFont="1" applyFill="1" applyBorder="1" applyAlignment="1">
      <alignment horizontal="right" vertical="center" wrapText="1"/>
    </xf>
    <xf numFmtId="0" fontId="29" fillId="0" borderId="20" xfId="0" applyFont="1" applyFill="1" applyBorder="1" applyAlignment="1">
      <alignment horizontal="center" vertical="center"/>
    </xf>
    <xf numFmtId="0" fontId="29" fillId="0" borderId="16" xfId="0" applyFont="1" applyFill="1" applyBorder="1" applyAlignment="1">
      <alignment horizontal="center" vertical="center"/>
    </xf>
    <xf numFmtId="0" fontId="30" fillId="0" borderId="20"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0" fillId="0" borderId="19" xfId="0" applyBorder="1" applyAlignment="1">
      <alignment horizontal="left" vertical="center" wrapText="1"/>
    </xf>
    <xf numFmtId="0" fontId="41" fillId="0" borderId="3" xfId="11" applyFont="1" applyBorder="1" applyAlignment="1">
      <alignment horizontal="left" vertical="center" wrapText="1"/>
    </xf>
    <xf numFmtId="0" fontId="41" fillId="0" borderId="19" xfId="11" applyFont="1" applyBorder="1" applyAlignment="1">
      <alignment horizontal="left" vertical="center" wrapText="1"/>
    </xf>
    <xf numFmtId="0" fontId="49" fillId="0" borderId="19" xfId="11" applyFont="1" applyBorder="1" applyAlignment="1">
      <alignment horizontal="left" vertical="center" wrapText="1"/>
    </xf>
    <xf numFmtId="0" fontId="49" fillId="0" borderId="5" xfId="11" applyFont="1" applyBorder="1" applyAlignment="1">
      <alignment horizontal="left" vertical="center" wrapText="1"/>
    </xf>
    <xf numFmtId="0" fontId="30" fillId="0" borderId="3" xfId="0" applyFont="1" applyBorder="1" applyAlignment="1">
      <alignment horizontal="left" vertical="center" wrapText="1"/>
    </xf>
    <xf numFmtId="0" fontId="30" fillId="0" borderId="19" xfId="0" applyFont="1" applyBorder="1" applyAlignment="1">
      <alignment horizontal="left" vertical="center" wrapText="1"/>
    </xf>
    <xf numFmtId="0" fontId="30" fillId="0" borderId="19" xfId="0" applyFont="1" applyBorder="1" applyAlignment="1">
      <alignment horizontal="left" vertical="center"/>
    </xf>
    <xf numFmtId="0" fontId="30" fillId="0" borderId="5" xfId="0" applyFont="1" applyBorder="1" applyAlignment="1">
      <alignment horizontal="left" vertical="center"/>
    </xf>
    <xf numFmtId="4" fontId="41" fillId="0" borderId="3" xfId="0" applyNumberFormat="1" applyFont="1" applyFill="1" applyBorder="1" applyAlignment="1">
      <alignment horizontal="right" vertical="center"/>
    </xf>
    <xf numFmtId="4" fontId="41" fillId="0" borderId="19" xfId="0" applyNumberFormat="1" applyFont="1" applyFill="1" applyBorder="1" applyAlignment="1">
      <alignment horizontal="right" vertical="center"/>
    </xf>
    <xf numFmtId="4" fontId="41" fillId="0" borderId="5"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66" fillId="0" borderId="36" xfId="0" applyFont="1" applyFill="1" applyBorder="1" applyAlignment="1">
      <alignment horizontal="left" vertical="center" wrapText="1"/>
    </xf>
    <xf numFmtId="0" fontId="66" fillId="0" borderId="37"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40" xfId="0" applyFont="1" applyFill="1" applyBorder="1" applyAlignment="1">
      <alignment horizontal="left" vertical="center" wrapText="1"/>
    </xf>
    <xf numFmtId="4" fontId="30" fillId="0" borderId="3" xfId="0" applyNumberFormat="1" applyFont="1" applyBorder="1" applyAlignment="1">
      <alignment horizontal="right" vertical="center"/>
    </xf>
    <xf numFmtId="4" fontId="30" fillId="0" borderId="19" xfId="0" applyNumberFormat="1" applyFont="1" applyBorder="1" applyAlignment="1">
      <alignment horizontal="right" vertical="center"/>
    </xf>
    <xf numFmtId="4" fontId="30" fillId="0" borderId="5" xfId="0" applyNumberFormat="1" applyFont="1" applyBorder="1" applyAlignment="1">
      <alignment horizontal="right" vertical="center"/>
    </xf>
    <xf numFmtId="4" fontId="41" fillId="0" borderId="3" xfId="0" applyNumberFormat="1" applyFont="1" applyBorder="1" applyAlignment="1">
      <alignment horizontal="left" vertical="center"/>
    </xf>
    <xf numFmtId="4" fontId="41" fillId="0" borderId="19" xfId="0" applyNumberFormat="1" applyFont="1" applyBorder="1" applyAlignment="1">
      <alignment horizontal="left" vertical="center"/>
    </xf>
    <xf numFmtId="4" fontId="41" fillId="0" borderId="5" xfId="0" applyNumberFormat="1" applyFont="1" applyBorder="1" applyAlignment="1">
      <alignment horizontal="left" vertical="center"/>
    </xf>
    <xf numFmtId="0" fontId="41" fillId="0" borderId="3" xfId="0" applyFont="1" applyFill="1" applyBorder="1" applyAlignment="1">
      <alignment horizontal="left" vertical="center" wrapText="1"/>
    </xf>
    <xf numFmtId="0" fontId="41" fillId="0" borderId="5" xfId="0" applyFont="1" applyFill="1" applyBorder="1" applyAlignment="1">
      <alignment horizontal="left" vertical="center" wrapText="1"/>
    </xf>
    <xf numFmtId="10" fontId="30" fillId="0" borderId="50" xfId="0" applyNumberFormat="1" applyFont="1" applyFill="1" applyBorder="1" applyAlignment="1">
      <alignment horizontal="center" vertical="center"/>
    </xf>
    <xf numFmtId="10" fontId="30" fillId="0" borderId="48" xfId="0" applyNumberFormat="1" applyFont="1" applyFill="1" applyBorder="1" applyAlignment="1">
      <alignment horizontal="center" vertical="center"/>
    </xf>
    <xf numFmtId="10" fontId="30" fillId="0" borderId="40" xfId="0" applyNumberFormat="1" applyFont="1" applyFill="1" applyBorder="1" applyAlignment="1">
      <alignment horizontal="center" vertical="center"/>
    </xf>
    <xf numFmtId="0" fontId="41" fillId="0" borderId="48" xfId="0" applyFont="1" applyFill="1" applyBorder="1" applyAlignment="1">
      <alignment horizontal="left" vertical="center" wrapText="1"/>
    </xf>
    <xf numFmtId="0" fontId="30" fillId="0" borderId="42"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19" fillId="0" borderId="3" xfId="11" applyFont="1" applyBorder="1" applyAlignment="1">
      <alignment horizontal="left" vertical="center" wrapText="1"/>
    </xf>
    <xf numFmtId="0" fontId="30" fillId="0" borderId="19" xfId="11" applyFont="1" applyBorder="1" applyAlignment="1">
      <alignment horizontal="left" vertical="center" wrapText="1"/>
    </xf>
    <xf numFmtId="0" fontId="30" fillId="0" borderId="5" xfId="11" applyFont="1" applyBorder="1" applyAlignment="1">
      <alignment horizontal="left" vertical="center" wrapText="1"/>
    </xf>
    <xf numFmtId="0" fontId="19" fillId="0" borderId="3" xfId="0" applyFont="1" applyBorder="1" applyAlignment="1">
      <alignment horizontal="left" vertical="center" wrapText="1"/>
    </xf>
    <xf numFmtId="0" fontId="41" fillId="0" borderId="3" xfId="0" applyFont="1" applyBorder="1" applyAlignment="1">
      <alignment horizontal="left" vertical="center" wrapText="1"/>
    </xf>
    <xf numFmtId="0" fontId="41" fillId="0" borderId="19" xfId="0" applyFont="1" applyBorder="1" applyAlignment="1">
      <alignment horizontal="left" vertical="center" wrapText="1"/>
    </xf>
    <xf numFmtId="4" fontId="30" fillId="0" borderId="42" xfId="0" applyNumberFormat="1" applyFont="1" applyFill="1" applyBorder="1" applyAlignment="1">
      <alignment horizontal="right" vertical="center"/>
    </xf>
    <xf numFmtId="4" fontId="30" fillId="0" borderId="43" xfId="0" applyNumberFormat="1" applyFont="1" applyFill="1" applyBorder="1" applyAlignment="1">
      <alignment horizontal="right" vertical="center"/>
    </xf>
    <xf numFmtId="0" fontId="23" fillId="0" borderId="42" xfId="0" applyFont="1" applyFill="1" applyBorder="1" applyAlignment="1">
      <alignment horizontal="left" vertical="center" wrapText="1"/>
    </xf>
    <xf numFmtId="4" fontId="64" fillId="0" borderId="20" xfId="0" applyNumberFormat="1" applyFont="1" applyFill="1" applyBorder="1" applyAlignment="1">
      <alignment horizontal="right" vertical="center"/>
    </xf>
    <xf numFmtId="4" fontId="64" fillId="0" borderId="16" xfId="0" applyNumberFormat="1" applyFont="1" applyFill="1" applyBorder="1" applyAlignment="1">
      <alignment horizontal="right" vertical="center"/>
    </xf>
    <xf numFmtId="4" fontId="30" fillId="0" borderId="48" xfId="0" applyNumberFormat="1" applyFont="1" applyFill="1" applyBorder="1" applyAlignment="1">
      <alignment horizontal="right" vertical="center"/>
    </xf>
    <xf numFmtId="4" fontId="30" fillId="0" borderId="47" xfId="0" applyNumberFormat="1" applyFont="1" applyFill="1" applyBorder="1" applyAlignment="1">
      <alignment horizontal="right" vertical="center"/>
    </xf>
    <xf numFmtId="0" fontId="30" fillId="0" borderId="31"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32" xfId="0" applyFont="1" applyFill="1" applyBorder="1" applyAlignment="1">
      <alignment horizontal="left" vertical="center"/>
    </xf>
    <xf numFmtId="0" fontId="30" fillId="0" borderId="19" xfId="0" applyFont="1" applyFill="1" applyBorder="1" applyAlignment="1">
      <alignment horizontal="left" vertical="center"/>
    </xf>
    <xf numFmtId="0" fontId="30" fillId="0" borderId="5" xfId="0" applyFont="1" applyFill="1" applyBorder="1" applyAlignment="1">
      <alignment horizontal="left" vertical="center"/>
    </xf>
    <xf numFmtId="0" fontId="12" fillId="0" borderId="32" xfId="0" applyFont="1" applyFill="1" applyBorder="1" applyAlignment="1">
      <alignment horizontal="left" vertical="center" wrapText="1"/>
    </xf>
    <xf numFmtId="0" fontId="30" fillId="0" borderId="1" xfId="0" applyFont="1" applyFill="1" applyBorder="1" applyAlignment="1">
      <alignment horizontal="left" vertical="center" wrapText="1"/>
    </xf>
    <xf numFmtId="4" fontId="30"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10" fontId="30" fillId="0" borderId="34" xfId="0" applyNumberFormat="1" applyFont="1" applyFill="1" applyBorder="1" applyAlignment="1">
      <alignment horizontal="center" vertical="center"/>
    </xf>
    <xf numFmtId="0" fontId="19" fillId="0" borderId="32" xfId="0" applyFont="1" applyBorder="1" applyAlignment="1">
      <alignment horizontal="left" vertical="center" wrapText="1"/>
    </xf>
    <xf numFmtId="0" fontId="30" fillId="0" borderId="5" xfId="0" applyFont="1" applyBorder="1" applyAlignment="1">
      <alignment horizontal="left" vertical="center" wrapText="1"/>
    </xf>
    <xf numFmtId="4" fontId="30" fillId="0" borderId="32" xfId="0" applyNumberFormat="1" applyFont="1" applyBorder="1" applyAlignment="1">
      <alignment horizontal="right" vertical="center"/>
    </xf>
    <xf numFmtId="0" fontId="22" fillId="0" borderId="39"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0" borderId="49" xfId="0" applyFont="1" applyFill="1" applyBorder="1" applyAlignment="1">
      <alignment horizontal="left" vertical="center" wrapText="1"/>
    </xf>
    <xf numFmtId="0" fontId="30" fillId="0" borderId="51" xfId="0" applyFont="1" applyFill="1" applyBorder="1" applyAlignment="1">
      <alignment horizontal="left" vertical="center" wrapText="1"/>
    </xf>
    <xf numFmtId="0" fontId="30" fillId="0" borderId="52" xfId="0" applyFont="1" applyFill="1" applyBorder="1" applyAlignment="1">
      <alignment horizontal="left" vertical="center" wrapText="1"/>
    </xf>
    <xf numFmtId="4" fontId="47" fillId="3" borderId="32" xfId="0" applyNumberFormat="1" applyFont="1" applyFill="1" applyBorder="1" applyAlignment="1">
      <alignment horizontal="left" vertical="center" wrapText="1"/>
    </xf>
    <xf numFmtId="4" fontId="47" fillId="3" borderId="5" xfId="0" applyNumberFormat="1" applyFont="1" applyFill="1" applyBorder="1" applyAlignment="1">
      <alignment horizontal="left" vertical="center" wrapText="1"/>
    </xf>
    <xf numFmtId="4" fontId="56" fillId="3" borderId="32" xfId="0" applyNumberFormat="1" applyFont="1" applyFill="1" applyBorder="1" applyAlignment="1">
      <alignment horizontal="center" vertical="center" wrapText="1"/>
    </xf>
    <xf numFmtId="4" fontId="56" fillId="3" borderId="5" xfId="0" applyNumberFormat="1" applyFont="1" applyFill="1" applyBorder="1" applyAlignment="1">
      <alignment horizontal="center" vertical="center" wrapText="1"/>
    </xf>
    <xf numFmtId="0" fontId="47" fillId="3" borderId="32" xfId="0" applyFont="1" applyFill="1" applyBorder="1" applyAlignment="1">
      <alignment horizontal="left" vertical="center" wrapText="1"/>
    </xf>
    <xf numFmtId="0" fontId="47" fillId="3" borderId="5" xfId="0" applyFont="1" applyFill="1" applyBorder="1" applyAlignment="1">
      <alignment horizontal="left" vertical="center" wrapText="1"/>
    </xf>
    <xf numFmtId="0" fontId="47" fillId="3" borderId="39" xfId="0" applyFont="1" applyFill="1" applyBorder="1" applyAlignment="1">
      <alignment horizontal="left" vertical="center" wrapText="1"/>
    </xf>
    <xf numFmtId="0" fontId="47" fillId="3" borderId="43" xfId="0" applyFont="1" applyFill="1" applyBorder="1" applyAlignment="1">
      <alignment horizontal="left" vertical="center" wrapText="1"/>
    </xf>
    <xf numFmtId="0" fontId="47" fillId="3" borderId="33" xfId="0" applyFont="1" applyFill="1" applyBorder="1" applyAlignment="1">
      <alignment horizontal="left" vertical="center" wrapText="1"/>
    </xf>
    <xf numFmtId="0" fontId="47" fillId="3" borderId="4" xfId="0" applyFont="1" applyFill="1" applyBorder="1" applyAlignment="1">
      <alignment horizontal="left" vertical="center" wrapText="1"/>
    </xf>
    <xf numFmtId="0" fontId="47" fillId="3" borderId="34" xfId="0" applyFont="1" applyFill="1" applyBorder="1" applyAlignment="1">
      <alignment horizontal="left" vertical="center" wrapText="1"/>
    </xf>
    <xf numFmtId="0" fontId="47" fillId="3" borderId="40" xfId="0" applyFont="1" applyFill="1" applyBorder="1" applyAlignment="1">
      <alignment horizontal="left" vertical="center" wrapText="1"/>
    </xf>
    <xf numFmtId="4" fontId="30" fillId="0" borderId="34" xfId="0" applyNumberFormat="1" applyFont="1" applyFill="1" applyBorder="1" applyAlignment="1">
      <alignment horizontal="right" vertical="center"/>
    </xf>
    <xf numFmtId="4" fontId="30"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36" fillId="3" borderId="35" xfId="0" applyFont="1" applyFill="1" applyBorder="1" applyAlignment="1">
      <alignment horizontal="center" vertical="center" wrapText="1"/>
    </xf>
    <xf numFmtId="0" fontId="36" fillId="3" borderId="36"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47" fillId="3" borderId="38" xfId="0" applyFont="1" applyFill="1" applyBorder="1" applyAlignment="1">
      <alignment horizontal="left" vertical="center" wrapText="1"/>
    </xf>
    <xf numFmtId="0" fontId="47" fillId="3" borderId="1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0" fillId="0" borderId="0" xfId="0" applyFont="1" applyFill="1" applyBorder="1" applyAlignment="1">
      <alignment horizontal="left" vertical="top" wrapText="1"/>
    </xf>
    <xf numFmtId="0" fontId="30" fillId="0" borderId="20" xfId="0" applyFont="1" applyFill="1" applyBorder="1" applyAlignment="1">
      <alignment horizontal="center" vertical="center"/>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4" fontId="41" fillId="0" borderId="19" xfId="0" applyNumberFormat="1" applyFont="1" applyFill="1" applyBorder="1" applyAlignment="1">
      <alignment horizontal="left" vertical="center"/>
    </xf>
    <xf numFmtId="0" fontId="41" fillId="0" borderId="19"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30" fillId="0" borderId="20" xfId="11" applyFont="1" applyFill="1" applyBorder="1" applyAlignment="1">
      <alignment horizontal="center" vertical="center" wrapText="1"/>
    </xf>
    <xf numFmtId="0" fontId="30" fillId="0" borderId="16" xfId="11" applyFont="1" applyFill="1" applyBorder="1" applyAlignment="1">
      <alignment horizontal="center" vertical="center" wrapText="1"/>
    </xf>
    <xf numFmtId="4" fontId="41" fillId="0" borderId="3" xfId="0" applyNumberFormat="1" applyFont="1" applyFill="1" applyBorder="1" applyAlignment="1">
      <alignment horizontal="left" vertical="center" wrapText="1"/>
    </xf>
    <xf numFmtId="4" fontId="41" fillId="0" borderId="5" xfId="0" applyNumberFormat="1"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6" fillId="2" borderId="11" xfId="0" applyFont="1" applyFill="1" applyBorder="1" applyAlignment="1">
      <alignment horizontal="left" vertical="center" wrapText="1"/>
    </xf>
    <xf numFmtId="0" fontId="36" fillId="2" borderId="55" xfId="0" applyFont="1" applyFill="1" applyBorder="1" applyAlignment="1">
      <alignment horizontal="left" vertical="center" wrapText="1"/>
    </xf>
    <xf numFmtId="0" fontId="17" fillId="0" borderId="3" xfId="11" applyFont="1" applyFill="1" applyBorder="1" applyAlignment="1">
      <alignment horizontal="left" vertical="center" wrapText="1"/>
    </xf>
    <xf numFmtId="0" fontId="17" fillId="0" borderId="5" xfId="11" applyFont="1" applyFill="1" applyBorder="1" applyAlignment="1">
      <alignment horizontal="left" vertical="center" wrapText="1"/>
    </xf>
    <xf numFmtId="0" fontId="47" fillId="3" borderId="31" xfId="0" applyFont="1" applyFill="1" applyBorder="1" applyAlignment="1">
      <alignment horizontal="center" vertical="center" textRotation="90" wrapText="1"/>
    </xf>
    <xf numFmtId="0" fontId="47" fillId="3" borderId="16" xfId="0" applyFont="1" applyFill="1" applyBorder="1" applyAlignment="1">
      <alignment horizontal="center" vertical="center" textRotation="90" wrapText="1"/>
    </xf>
    <xf numFmtId="0" fontId="55" fillId="3" borderId="32" xfId="0" applyFont="1" applyFill="1" applyBorder="1" applyAlignment="1">
      <alignment horizontal="left" vertical="center" wrapText="1"/>
    </xf>
    <xf numFmtId="0" fontId="55" fillId="3" borderId="5" xfId="0" applyFont="1" applyFill="1" applyBorder="1" applyAlignment="1">
      <alignment horizontal="left" vertical="center" wrapText="1"/>
    </xf>
    <xf numFmtId="0" fontId="30" fillId="0" borderId="32" xfId="11" applyFont="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46"/>
  <sheetViews>
    <sheetView tabSelected="1" zoomScale="70" zoomScaleNormal="70" workbookViewId="0">
      <selection activeCell="H7" sqref="H7"/>
    </sheetView>
  </sheetViews>
  <sheetFormatPr defaultRowHeight="15" x14ac:dyDescent="0.25"/>
  <cols>
    <col min="1" max="1" width="8.7109375" customWidth="1"/>
    <col min="2" max="2" width="32.28515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25">
      <c r="A1" s="393" t="s">
        <v>230</v>
      </c>
      <c r="B1" s="393"/>
      <c r="C1" s="393"/>
      <c r="D1" s="393"/>
      <c r="E1" s="393"/>
      <c r="F1" s="393"/>
      <c r="G1" s="393"/>
      <c r="H1" s="393"/>
    </row>
    <row r="2" spans="1:14" ht="21" customHeight="1" x14ac:dyDescent="0.25">
      <c r="H2" s="257"/>
    </row>
    <row r="3" spans="1:14" ht="15.75" x14ac:dyDescent="0.25">
      <c r="A3" s="198" t="s">
        <v>155</v>
      </c>
      <c r="B3" s="198"/>
      <c r="C3" s="198"/>
      <c r="D3" s="198"/>
      <c r="E3" s="198"/>
      <c r="F3" s="198"/>
      <c r="G3" s="198"/>
      <c r="H3" s="199" t="s">
        <v>129</v>
      </c>
    </row>
    <row r="4" spans="1:14" ht="32.25" customHeight="1" x14ac:dyDescent="0.25">
      <c r="A4" s="394" t="s">
        <v>1</v>
      </c>
      <c r="B4" s="395"/>
      <c r="C4" s="396" t="s">
        <v>35</v>
      </c>
      <c r="D4" s="397" t="s">
        <v>36</v>
      </c>
      <c r="E4" s="398"/>
      <c r="F4" s="398"/>
      <c r="G4" s="399" t="s">
        <v>200</v>
      </c>
      <c r="H4" s="399" t="s">
        <v>199</v>
      </c>
    </row>
    <row r="5" spans="1:14" ht="78.75" x14ac:dyDescent="0.25">
      <c r="A5" s="394"/>
      <c r="B5" s="395"/>
      <c r="C5" s="396"/>
      <c r="D5" s="230" t="s">
        <v>39</v>
      </c>
      <c r="E5" s="200" t="s">
        <v>205</v>
      </c>
      <c r="F5" s="201" t="s">
        <v>204</v>
      </c>
      <c r="G5" s="400"/>
      <c r="H5" s="400"/>
      <c r="I5" s="77"/>
    </row>
    <row r="6" spans="1:14" ht="15.75" thickBot="1" x14ac:dyDescent="0.3">
      <c r="A6" s="385" t="s">
        <v>2</v>
      </c>
      <c r="B6" s="386"/>
      <c r="C6" s="299" t="s">
        <v>3</v>
      </c>
      <c r="D6" s="300" t="s">
        <v>207</v>
      </c>
      <c r="E6" s="301" t="s">
        <v>5</v>
      </c>
      <c r="F6" s="302" t="s">
        <v>6</v>
      </c>
      <c r="G6" s="299" t="s">
        <v>206</v>
      </c>
      <c r="H6" s="303" t="s">
        <v>208</v>
      </c>
    </row>
    <row r="7" spans="1:14" ht="45" customHeight="1" thickBot="1" x14ac:dyDescent="0.3">
      <c r="A7" s="387" t="s">
        <v>202</v>
      </c>
      <c r="B7" s="388"/>
      <c r="C7" s="258">
        <f>C8+C9</f>
        <v>251090459.67999998</v>
      </c>
      <c r="D7" s="264">
        <f>D8+D9</f>
        <v>55488118.959999993</v>
      </c>
      <c r="E7" s="202">
        <f>E8+E9</f>
        <v>55488118.959999993</v>
      </c>
      <c r="F7" s="202">
        <f>F8+F9</f>
        <v>0</v>
      </c>
      <c r="G7" s="297">
        <f>G8+G9</f>
        <v>195602340.72</v>
      </c>
      <c r="H7" s="344">
        <f>G7/C7</f>
        <v>0.7790114406150026</v>
      </c>
      <c r="J7" s="22"/>
    </row>
    <row r="8" spans="1:14" ht="33.6" customHeight="1" x14ac:dyDescent="0.25">
      <c r="A8" s="389" t="s">
        <v>107</v>
      </c>
      <c r="B8" s="346" t="s">
        <v>231</v>
      </c>
      <c r="C8" s="347">
        <v>202114596.23999998</v>
      </c>
      <c r="D8" s="348">
        <v>17721900.32</v>
      </c>
      <c r="E8" s="349">
        <v>17721900.32</v>
      </c>
      <c r="F8" s="350">
        <v>0</v>
      </c>
      <c r="G8" s="351">
        <v>184392695.91999999</v>
      </c>
      <c r="H8" s="352">
        <v>0.91231756315631851</v>
      </c>
      <c r="J8" s="22"/>
    </row>
    <row r="9" spans="1:14" ht="25.9" customHeight="1" thickBot="1" x14ac:dyDescent="0.3">
      <c r="A9" s="390"/>
      <c r="B9" s="335" t="s">
        <v>176</v>
      </c>
      <c r="C9" s="336">
        <f>'KK_sledování '!L19</f>
        <v>48975863.439999998</v>
      </c>
      <c r="D9" s="337">
        <f>'KK_sledování '!M19</f>
        <v>37766218.639999993</v>
      </c>
      <c r="E9" s="338">
        <f>'KK_sledování '!N19</f>
        <v>37766218.639999993</v>
      </c>
      <c r="F9" s="220">
        <f>'KK_sledování '!O19</f>
        <v>0</v>
      </c>
      <c r="G9" s="339">
        <f>C9-D9</f>
        <v>11209644.800000004</v>
      </c>
      <c r="H9" s="345">
        <f>G9/C9</f>
        <v>0.22888100408342704</v>
      </c>
    </row>
    <row r="10" spans="1:14" ht="45" customHeight="1" x14ac:dyDescent="0.25">
      <c r="A10" s="419" t="s">
        <v>203</v>
      </c>
      <c r="B10" s="420"/>
      <c r="C10" s="413">
        <f>C12+C13</f>
        <v>1003162790.73</v>
      </c>
      <c r="D10" s="415">
        <f>D12+D13</f>
        <v>308462540.30000001</v>
      </c>
      <c r="E10" s="291">
        <f>E12+E13</f>
        <v>347555159.55000001</v>
      </c>
      <c r="F10" s="405">
        <f>F12+F13</f>
        <v>0</v>
      </c>
      <c r="G10" s="401">
        <f>G12+G13</f>
        <v>694700250.42999995</v>
      </c>
      <c r="H10" s="407">
        <f>G10/C10</f>
        <v>0.69250998626500859</v>
      </c>
      <c r="J10" s="22"/>
    </row>
    <row r="11" spans="1:14" ht="21" customHeight="1" thickBot="1" x14ac:dyDescent="0.3">
      <c r="A11" s="411" t="s">
        <v>177</v>
      </c>
      <c r="B11" s="412"/>
      <c r="C11" s="414"/>
      <c r="D11" s="416"/>
      <c r="E11" s="295">
        <v>-39092619.25</v>
      </c>
      <c r="F11" s="406"/>
      <c r="G11" s="402"/>
      <c r="H11" s="408"/>
      <c r="I11" s="87"/>
      <c r="J11" s="87"/>
      <c r="K11" s="87"/>
      <c r="L11" s="87"/>
      <c r="M11" s="87"/>
      <c r="N11" s="87"/>
    </row>
    <row r="12" spans="1:14" ht="32.65" customHeight="1" x14ac:dyDescent="0.25">
      <c r="A12" s="389" t="s">
        <v>107</v>
      </c>
      <c r="B12" s="346" t="s">
        <v>231</v>
      </c>
      <c r="C12" s="347">
        <v>176180185.80000001</v>
      </c>
      <c r="D12" s="348">
        <v>124826187.95999999</v>
      </c>
      <c r="E12" s="349">
        <v>124826187.95999999</v>
      </c>
      <c r="F12" s="350">
        <v>0</v>
      </c>
      <c r="G12" s="351">
        <v>51353997.840000018</v>
      </c>
      <c r="H12" s="352">
        <v>0.2914856605855618</v>
      </c>
      <c r="I12" s="87"/>
      <c r="J12" s="87"/>
      <c r="K12" s="87"/>
      <c r="L12" s="87"/>
      <c r="M12" s="87"/>
      <c r="N12" s="87"/>
    </row>
    <row r="13" spans="1:14" ht="28.15" customHeight="1" x14ac:dyDescent="0.25">
      <c r="A13" s="389"/>
      <c r="B13" s="335" t="s">
        <v>176</v>
      </c>
      <c r="C13" s="421">
        <f>PO_sledování!L41</f>
        <v>826982604.92999995</v>
      </c>
      <c r="D13" s="417">
        <f>PO_sledování!M41</f>
        <v>183636352.34</v>
      </c>
      <c r="E13" s="338">
        <f>PO_sledování!N41</f>
        <v>222728971.59</v>
      </c>
      <c r="F13" s="409">
        <f>PO_sledování!O41</f>
        <v>0</v>
      </c>
      <c r="G13" s="403">
        <f>C13-D13</f>
        <v>643346252.58999991</v>
      </c>
      <c r="H13" s="391">
        <f>G13/C13</f>
        <v>0.77794411727010393</v>
      </c>
      <c r="I13" s="87"/>
      <c r="J13" s="87"/>
      <c r="K13" s="87"/>
      <c r="L13" s="87"/>
      <c r="M13" s="87"/>
      <c r="N13" s="87"/>
    </row>
    <row r="14" spans="1:14" ht="22.15" customHeight="1" x14ac:dyDescent="0.25">
      <c r="A14" s="390"/>
      <c r="B14" s="373" t="s">
        <v>162</v>
      </c>
      <c r="C14" s="422"/>
      <c r="D14" s="418"/>
      <c r="E14" s="374">
        <f>E11</f>
        <v>-39092619.25</v>
      </c>
      <c r="F14" s="410"/>
      <c r="G14" s="404"/>
      <c r="H14" s="392"/>
      <c r="I14" s="87"/>
      <c r="J14" s="167"/>
      <c r="K14" s="87"/>
      <c r="L14" s="87"/>
      <c r="M14" s="87"/>
      <c r="N14" s="87"/>
    </row>
    <row r="15" spans="1:14" ht="49.5" customHeight="1" thickBot="1" x14ac:dyDescent="0.3">
      <c r="A15" s="424" t="s">
        <v>156</v>
      </c>
      <c r="B15" s="425"/>
      <c r="C15" s="292">
        <v>2065000000</v>
      </c>
      <c r="D15" s="293">
        <v>307867530</v>
      </c>
      <c r="E15" s="294">
        <v>307867530</v>
      </c>
      <c r="F15" s="298" t="s">
        <v>106</v>
      </c>
      <c r="G15" s="296" t="s">
        <v>106</v>
      </c>
      <c r="H15" s="203" t="s">
        <v>106</v>
      </c>
      <c r="I15" s="87"/>
      <c r="J15" s="87"/>
      <c r="K15" s="87"/>
      <c r="L15" s="87"/>
      <c r="M15" s="87"/>
      <c r="N15" s="87"/>
    </row>
    <row r="16" spans="1:14" ht="32.25" customHeight="1" x14ac:dyDescent="0.25">
      <c r="A16" s="433" t="s">
        <v>0</v>
      </c>
      <c r="B16" s="434"/>
      <c r="C16" s="204">
        <f>C7+C10+C15</f>
        <v>3319253250.4099998</v>
      </c>
      <c r="D16" s="330">
        <f>D7+D10+D15</f>
        <v>671818189.25999999</v>
      </c>
      <c r="E16" s="261">
        <f>E7+E10+E11+E15</f>
        <v>671818189.25999999</v>
      </c>
      <c r="F16" s="262">
        <f>F7+F10</f>
        <v>0</v>
      </c>
      <c r="G16" s="259" t="s">
        <v>106</v>
      </c>
      <c r="H16" s="260" t="s">
        <v>106</v>
      </c>
      <c r="I16" s="87"/>
      <c r="J16" s="87"/>
      <c r="K16" s="87"/>
      <c r="L16" s="87"/>
      <c r="M16" s="87"/>
      <c r="N16" s="87"/>
    </row>
    <row r="17" spans="1:12" s="87" customFormat="1" x14ac:dyDescent="0.25">
      <c r="A17" s="93"/>
      <c r="B17" s="229"/>
      <c r="C17" s="229"/>
      <c r="D17" s="229"/>
      <c r="E17" s="229"/>
      <c r="F17" s="92"/>
      <c r="G17" s="205"/>
      <c r="H17" s="206"/>
    </row>
    <row r="18" spans="1:12" s="87" customFormat="1" x14ac:dyDescent="0.25">
      <c r="A18" s="93"/>
      <c r="B18" s="353"/>
      <c r="C18" s="353"/>
      <c r="D18" s="353"/>
      <c r="E18" s="353"/>
      <c r="F18" s="92"/>
      <c r="G18" s="205"/>
      <c r="H18" s="206"/>
    </row>
    <row r="19" spans="1:12" s="87" customFormat="1" ht="12.6" customHeight="1" x14ac:dyDescent="0.25">
      <c r="A19" s="446"/>
      <c r="B19" s="446"/>
      <c r="C19" s="446"/>
      <c r="D19" s="446"/>
      <c r="E19" s="446"/>
      <c r="F19" s="92"/>
      <c r="G19" s="205"/>
      <c r="H19" s="206"/>
    </row>
    <row r="20" spans="1:12" s="87" customFormat="1" ht="23.25" x14ac:dyDescent="0.25">
      <c r="A20" s="207" t="s">
        <v>157</v>
      </c>
      <c r="B20" s="208"/>
      <c r="C20" s="209"/>
      <c r="D20" s="209"/>
      <c r="E20" s="92"/>
      <c r="F20" s="92"/>
      <c r="G20" s="205"/>
      <c r="H20" s="206"/>
    </row>
    <row r="21" spans="1:12" s="87" customFormat="1" ht="15" customHeight="1" x14ac:dyDescent="0.25">
      <c r="A21" s="208"/>
      <c r="B21" s="208"/>
      <c r="C21" s="209"/>
      <c r="D21" s="209"/>
      <c r="E21" s="92"/>
      <c r="F21" s="92"/>
      <c r="G21" s="205"/>
      <c r="H21" s="206"/>
    </row>
    <row r="22" spans="1:12" s="87" customFormat="1" ht="14.25" customHeight="1" thickBot="1" x14ac:dyDescent="0.3">
      <c r="A22" s="198" t="s">
        <v>158</v>
      </c>
      <c r="B22" s="210"/>
      <c r="C22" s="211"/>
      <c r="D22" s="211"/>
      <c r="E22" s="212"/>
      <c r="F22" s="212"/>
      <c r="G22" s="213"/>
      <c r="H22" s="214"/>
    </row>
    <row r="23" spans="1:12" s="87" customFormat="1" ht="33" customHeight="1" thickBot="1" x14ac:dyDescent="0.3">
      <c r="A23" s="439" t="s">
        <v>159</v>
      </c>
      <c r="B23" s="440"/>
      <c r="C23" s="440"/>
      <c r="D23" s="263">
        <f>D7+D10</f>
        <v>363950659.25999999</v>
      </c>
      <c r="E23" s="447" t="s">
        <v>201</v>
      </c>
      <c r="F23" s="432"/>
      <c r="G23" s="432"/>
      <c r="H23" s="432"/>
      <c r="I23" s="255"/>
      <c r="J23" s="255"/>
    </row>
    <row r="24" spans="1:12" s="87" customFormat="1" ht="31.15" customHeight="1" x14ac:dyDescent="0.25">
      <c r="A24" s="216" t="s">
        <v>107</v>
      </c>
      <c r="B24" s="442" t="s">
        <v>160</v>
      </c>
      <c r="C24" s="443"/>
      <c r="D24" s="256">
        <f>'KK_sledování '!N20+PO_sledování!N42+'Přehled celkem'!E8+'Přehled celkem'!E12+PO_sledování!N43</f>
        <v>351878307.09999996</v>
      </c>
      <c r="E24" s="432" t="s">
        <v>161</v>
      </c>
      <c r="F24" s="432"/>
      <c r="G24" s="432"/>
      <c r="H24" s="432"/>
      <c r="I24" s="255"/>
      <c r="J24" s="255"/>
      <c r="L24" s="167"/>
    </row>
    <row r="25" spans="1:12" s="87" customFormat="1" ht="30" customHeight="1" x14ac:dyDescent="0.25">
      <c r="A25" s="217"/>
      <c r="B25" s="444" t="s">
        <v>162</v>
      </c>
      <c r="C25" s="445"/>
      <c r="D25" s="218">
        <f>-(PO_sledování!N43)</f>
        <v>-39092619.25</v>
      </c>
      <c r="E25" s="432" t="s">
        <v>163</v>
      </c>
      <c r="F25" s="432"/>
      <c r="G25" s="432"/>
      <c r="H25" s="432"/>
      <c r="I25" s="255"/>
      <c r="J25" s="255"/>
    </row>
    <row r="26" spans="1:12" s="87" customFormat="1" ht="30" customHeight="1" x14ac:dyDescent="0.25">
      <c r="A26" s="217"/>
      <c r="B26" s="435" t="s">
        <v>164</v>
      </c>
      <c r="C26" s="436"/>
      <c r="D26" s="219">
        <f>'KK_sledování '!N21+PO_sledování!N44</f>
        <v>51164971.409999996</v>
      </c>
      <c r="E26" s="432" t="s">
        <v>161</v>
      </c>
      <c r="F26" s="432"/>
      <c r="G26" s="432"/>
      <c r="H26" s="432"/>
      <c r="I26" s="255"/>
      <c r="J26" s="255"/>
    </row>
    <row r="27" spans="1:12" s="87" customFormat="1" ht="30" customHeight="1" x14ac:dyDescent="0.25">
      <c r="A27" s="217"/>
      <c r="B27" s="437" t="s">
        <v>165</v>
      </c>
      <c r="C27" s="438"/>
      <c r="D27" s="220">
        <f>'KK_sledování '!O21+PO_sledování!O44</f>
        <v>0</v>
      </c>
      <c r="E27" s="432" t="s">
        <v>161</v>
      </c>
      <c r="F27" s="432"/>
      <c r="G27" s="432"/>
      <c r="H27" s="432"/>
      <c r="I27" s="255"/>
      <c r="J27" s="255"/>
    </row>
    <row r="28" spans="1:12" s="87" customFormat="1" ht="30" customHeight="1" x14ac:dyDescent="0.25">
      <c r="A28" s="439" t="s">
        <v>166</v>
      </c>
      <c r="B28" s="440"/>
      <c r="C28" s="441"/>
      <c r="D28" s="215">
        <v>307867530</v>
      </c>
      <c r="E28" s="432" t="s">
        <v>167</v>
      </c>
      <c r="F28" s="432"/>
      <c r="G28" s="432"/>
      <c r="H28" s="432"/>
      <c r="I28" s="255"/>
      <c r="J28" s="255"/>
    </row>
    <row r="29" spans="1:12" s="87" customFormat="1" ht="36.6" customHeight="1" x14ac:dyDescent="0.25">
      <c r="A29" s="429" t="s">
        <v>168</v>
      </c>
      <c r="B29" s="430"/>
      <c r="C29" s="431"/>
      <c r="D29" s="265">
        <f>D16</f>
        <v>671818189.25999999</v>
      </c>
      <c r="E29" s="432" t="s">
        <v>211</v>
      </c>
      <c r="F29" s="432"/>
      <c r="G29" s="432"/>
      <c r="H29" s="432"/>
      <c r="I29" s="255"/>
      <c r="J29" s="255"/>
    </row>
    <row r="30" spans="1:12" x14ac:dyDescent="0.25">
      <c r="A30" s="221"/>
      <c r="B30" s="221"/>
      <c r="G30" s="222"/>
      <c r="J30" s="167"/>
    </row>
    <row r="31" spans="1:12" x14ac:dyDescent="0.25">
      <c r="A31" s="221"/>
      <c r="B31" s="221"/>
      <c r="G31" s="222"/>
      <c r="J31" s="167"/>
    </row>
    <row r="32" spans="1:12" x14ac:dyDescent="0.25">
      <c r="A32" s="221"/>
      <c r="B32" s="221"/>
      <c r="G32" s="222"/>
      <c r="J32" s="167"/>
    </row>
    <row r="33" spans="1:10" ht="18.75" x14ac:dyDescent="0.3">
      <c r="A33" s="223" t="s">
        <v>169</v>
      </c>
      <c r="B33" s="224"/>
      <c r="C33" s="225"/>
      <c r="D33" s="225"/>
      <c r="E33" s="225"/>
      <c r="F33" s="225"/>
      <c r="G33" s="226"/>
      <c r="H33" s="225"/>
      <c r="J33" s="167"/>
    </row>
    <row r="34" spans="1:10" ht="50.1" customHeight="1" x14ac:dyDescent="0.25">
      <c r="A34" s="227" t="s">
        <v>3</v>
      </c>
      <c r="B34" s="423" t="s">
        <v>170</v>
      </c>
      <c r="C34" s="423"/>
      <c r="D34" s="423" t="s">
        <v>171</v>
      </c>
      <c r="E34" s="423"/>
      <c r="F34" s="423"/>
      <c r="G34" s="423"/>
      <c r="H34" s="423"/>
    </row>
    <row r="35" spans="1:10" ht="32.65" customHeight="1" x14ac:dyDescent="0.25">
      <c r="A35" s="227" t="s">
        <v>4</v>
      </c>
      <c r="B35" s="423" t="s">
        <v>172</v>
      </c>
      <c r="C35" s="423"/>
      <c r="D35" s="426" t="s">
        <v>225</v>
      </c>
      <c r="E35" s="427"/>
      <c r="F35" s="427"/>
      <c r="G35" s="427"/>
      <c r="H35" s="428"/>
    </row>
    <row r="36" spans="1:10" ht="101.1" customHeight="1" x14ac:dyDescent="0.25">
      <c r="A36" s="227" t="s">
        <v>5</v>
      </c>
      <c r="B36" s="423" t="s">
        <v>173</v>
      </c>
      <c r="C36" s="423"/>
      <c r="D36" s="423" t="s">
        <v>226</v>
      </c>
      <c r="E36" s="423"/>
      <c r="F36" s="423"/>
      <c r="G36" s="423"/>
      <c r="H36" s="423"/>
    </row>
    <row r="37" spans="1:10" ht="54" customHeight="1" x14ac:dyDescent="0.25">
      <c r="A37" s="227" t="s">
        <v>6</v>
      </c>
      <c r="B37" s="423" t="s">
        <v>174</v>
      </c>
      <c r="C37" s="423"/>
      <c r="D37" s="423" t="s">
        <v>175</v>
      </c>
      <c r="E37" s="423"/>
      <c r="F37" s="423"/>
      <c r="G37" s="423"/>
      <c r="H37" s="423"/>
    </row>
    <row r="38" spans="1:10" ht="36" customHeight="1" x14ac:dyDescent="0.25">
      <c r="A38" s="332" t="s">
        <v>227</v>
      </c>
      <c r="B38" s="423" t="s">
        <v>228</v>
      </c>
      <c r="C38" s="423"/>
      <c r="D38" s="423" t="s">
        <v>229</v>
      </c>
      <c r="E38" s="423"/>
      <c r="F38" s="423"/>
      <c r="G38" s="423"/>
      <c r="H38" s="423"/>
    </row>
    <row r="39" spans="1:10" ht="15.75" x14ac:dyDescent="0.25">
      <c r="A39" s="225"/>
      <c r="B39" s="225"/>
      <c r="C39" s="225"/>
      <c r="D39" s="225"/>
      <c r="E39" s="225"/>
      <c r="F39" s="225"/>
      <c r="G39" s="225"/>
    </row>
    <row r="40" spans="1:10" ht="18.75" x14ac:dyDescent="0.3">
      <c r="B40" s="228"/>
    </row>
    <row r="41" spans="1:10" ht="18.75" x14ac:dyDescent="0.3">
      <c r="B41" s="228"/>
    </row>
    <row r="42" spans="1:10" ht="18.75" x14ac:dyDescent="0.3">
      <c r="B42" s="228"/>
    </row>
    <row r="43" spans="1:10" ht="18.75" x14ac:dyDescent="0.3">
      <c r="B43" s="228"/>
    </row>
    <row r="44" spans="1:10" ht="18.75" x14ac:dyDescent="0.3">
      <c r="B44" s="228"/>
    </row>
    <row r="45" spans="1:10" ht="18.75" x14ac:dyDescent="0.3">
      <c r="B45" s="228"/>
    </row>
    <row r="46" spans="1:10" ht="18.75" x14ac:dyDescent="0.3">
      <c r="B46" s="228"/>
    </row>
  </sheetData>
  <mergeCells count="49">
    <mergeCell ref="A28:C28"/>
    <mergeCell ref="A23:C23"/>
    <mergeCell ref="B24:C24"/>
    <mergeCell ref="B25:C25"/>
    <mergeCell ref="A19:E19"/>
    <mergeCell ref="E24:H24"/>
    <mergeCell ref="E25:H25"/>
    <mergeCell ref="E26:H26"/>
    <mergeCell ref="E27:H27"/>
    <mergeCell ref="E28:H28"/>
    <mergeCell ref="E23:H23"/>
    <mergeCell ref="B37:C37"/>
    <mergeCell ref="D37:H37"/>
    <mergeCell ref="B38:C38"/>
    <mergeCell ref="D38:H38"/>
    <mergeCell ref="A15:B15"/>
    <mergeCell ref="B34:C34"/>
    <mergeCell ref="D34:H34"/>
    <mergeCell ref="B35:C35"/>
    <mergeCell ref="D35:H35"/>
    <mergeCell ref="B36:C36"/>
    <mergeCell ref="D36:H36"/>
    <mergeCell ref="A29:C29"/>
    <mergeCell ref="E29:H29"/>
    <mergeCell ref="A16:B16"/>
    <mergeCell ref="B26:C26"/>
    <mergeCell ref="B27:C27"/>
    <mergeCell ref="C10:C11"/>
    <mergeCell ref="D10:D11"/>
    <mergeCell ref="D13:D14"/>
    <mergeCell ref="A10:B10"/>
    <mergeCell ref="C13:C14"/>
    <mergeCell ref="A12:A14"/>
    <mergeCell ref="A6:B6"/>
    <mergeCell ref="A7:B7"/>
    <mergeCell ref="A8:A9"/>
    <mergeCell ref="H13:H14"/>
    <mergeCell ref="A1:H1"/>
    <mergeCell ref="A4:B5"/>
    <mergeCell ref="C4:C5"/>
    <mergeCell ref="D4:F4"/>
    <mergeCell ref="G4:G5"/>
    <mergeCell ref="H4:H5"/>
    <mergeCell ref="G10:G11"/>
    <mergeCell ref="G13:G14"/>
    <mergeCell ref="F10:F11"/>
    <mergeCell ref="H10:H11"/>
    <mergeCell ref="F13:F14"/>
    <mergeCell ref="A11:B11"/>
  </mergeCells>
  <pageMargins left="0.70866141732283472" right="0.31496062992125984"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70"/>
  <sheetViews>
    <sheetView topLeftCell="A10" zoomScale="59" zoomScaleNormal="59" zoomScaleSheetLayoutView="42" zoomScalePageLayoutView="70" workbookViewId="0">
      <selection activeCell="Q17" sqref="Q17"/>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33" customHeight="1" x14ac:dyDescent="0.35">
      <c r="A1" s="231" t="s">
        <v>178</v>
      </c>
      <c r="C1" s="88"/>
      <c r="D1" s="88"/>
      <c r="E1" s="88"/>
      <c r="F1" s="88"/>
      <c r="G1" s="88"/>
      <c r="H1" s="88"/>
      <c r="I1" s="88"/>
      <c r="J1" s="88"/>
      <c r="K1" s="88"/>
      <c r="L1" s="88"/>
      <c r="M1" s="88"/>
      <c r="N1" s="88"/>
      <c r="O1" s="88"/>
      <c r="P1" s="88"/>
      <c r="Q1" s="9"/>
    </row>
    <row r="2" spans="1:22" ht="10.15" customHeight="1" x14ac:dyDescent="0.35">
      <c r="A2" s="231"/>
      <c r="C2" s="88"/>
      <c r="D2" s="88"/>
      <c r="E2" s="88"/>
      <c r="F2" s="88"/>
      <c r="G2" s="88"/>
      <c r="H2" s="88"/>
      <c r="I2" s="88"/>
      <c r="J2" s="88"/>
      <c r="K2" s="88"/>
      <c r="L2" s="88"/>
      <c r="M2" s="88"/>
      <c r="N2" s="88"/>
      <c r="O2" s="88"/>
      <c r="P2" s="88"/>
      <c r="Q2" s="9"/>
    </row>
    <row r="3" spans="1:22" ht="38.25" customHeight="1" x14ac:dyDescent="0.25">
      <c r="A3" s="496" t="s">
        <v>28</v>
      </c>
      <c r="B3" s="498" t="s">
        <v>29</v>
      </c>
      <c r="C3" s="498" t="s">
        <v>23</v>
      </c>
      <c r="D3" s="499" t="s">
        <v>30</v>
      </c>
      <c r="E3" s="498" t="s">
        <v>31</v>
      </c>
      <c r="F3" s="494" t="s">
        <v>126</v>
      </c>
      <c r="G3" s="498" t="s">
        <v>7</v>
      </c>
      <c r="H3" s="499" t="s">
        <v>33</v>
      </c>
      <c r="I3" s="498" t="s">
        <v>34</v>
      </c>
      <c r="J3" s="498" t="s">
        <v>8</v>
      </c>
      <c r="K3" s="505" t="s">
        <v>13</v>
      </c>
      <c r="L3" s="507" t="s">
        <v>35</v>
      </c>
      <c r="M3" s="509" t="s">
        <v>36</v>
      </c>
      <c r="N3" s="510"/>
      <c r="O3" s="511"/>
      <c r="P3" s="508" t="s">
        <v>209</v>
      </c>
      <c r="Q3" s="503" t="s">
        <v>38</v>
      </c>
    </row>
    <row r="4" spans="1:22" ht="90" x14ac:dyDescent="0.25">
      <c r="A4" s="497"/>
      <c r="B4" s="499"/>
      <c r="C4" s="499"/>
      <c r="D4" s="500"/>
      <c r="E4" s="499"/>
      <c r="F4" s="495"/>
      <c r="G4" s="499"/>
      <c r="H4" s="500"/>
      <c r="I4" s="499"/>
      <c r="J4" s="499"/>
      <c r="K4" s="506"/>
      <c r="L4" s="508"/>
      <c r="M4" s="98" t="s">
        <v>39</v>
      </c>
      <c r="N4" s="99" t="s">
        <v>127</v>
      </c>
      <c r="O4" s="100" t="s">
        <v>128</v>
      </c>
      <c r="P4" s="512"/>
      <c r="Q4" s="504"/>
    </row>
    <row r="5" spans="1:22" ht="26.25" customHeight="1" thickBot="1" x14ac:dyDescent="0.3">
      <c r="A5" s="101" t="s">
        <v>41</v>
      </c>
      <c r="B5" s="101" t="s">
        <v>42</v>
      </c>
      <c r="C5" s="101" t="s">
        <v>43</v>
      </c>
      <c r="D5" s="101" t="s">
        <v>44</v>
      </c>
      <c r="E5" s="101" t="s">
        <v>45</v>
      </c>
      <c r="F5" s="102" t="s">
        <v>46</v>
      </c>
      <c r="G5" s="101" t="s">
        <v>47</v>
      </c>
      <c r="H5" s="101" t="s">
        <v>48</v>
      </c>
      <c r="I5" s="101" t="s">
        <v>49</v>
      </c>
      <c r="J5" s="101" t="s">
        <v>50</v>
      </c>
      <c r="K5" s="103" t="s">
        <v>51</v>
      </c>
      <c r="L5" s="104" t="s">
        <v>52</v>
      </c>
      <c r="M5" s="104" t="s">
        <v>53</v>
      </c>
      <c r="N5" s="105" t="s">
        <v>54</v>
      </c>
      <c r="O5" s="103" t="s">
        <v>55</v>
      </c>
      <c r="P5" s="104" t="s">
        <v>56</v>
      </c>
      <c r="Q5" s="106" t="s">
        <v>210</v>
      </c>
    </row>
    <row r="6" spans="1:22" ht="258" customHeight="1" x14ac:dyDescent="0.25">
      <c r="A6" s="501">
        <v>12</v>
      </c>
      <c r="B6" s="501" t="s">
        <v>112</v>
      </c>
      <c r="C6" s="502" t="s">
        <v>132</v>
      </c>
      <c r="D6" s="502" t="s">
        <v>133</v>
      </c>
      <c r="E6" s="470" t="s">
        <v>125</v>
      </c>
      <c r="F6" s="502" t="s">
        <v>118</v>
      </c>
      <c r="G6" s="464">
        <v>87687163</v>
      </c>
      <c r="H6" s="466" t="s">
        <v>130</v>
      </c>
      <c r="I6" s="468" t="s">
        <v>134</v>
      </c>
      <c r="J6" s="286" t="s">
        <v>187</v>
      </c>
      <c r="K6" s="364" t="s">
        <v>135</v>
      </c>
      <c r="L6" s="113">
        <v>11209644.800000001</v>
      </c>
      <c r="M6" s="285">
        <v>0</v>
      </c>
      <c r="N6" s="288">
        <v>0</v>
      </c>
      <c r="O6" s="289">
        <v>0</v>
      </c>
      <c r="P6" s="284">
        <f t="shared" ref="P6:P8" si="0">M6/L6</f>
        <v>0</v>
      </c>
      <c r="Q6" s="95" t="s">
        <v>247</v>
      </c>
    </row>
    <row r="7" spans="1:22" ht="122.25" customHeight="1" x14ac:dyDescent="0.25">
      <c r="A7" s="486"/>
      <c r="B7" s="486"/>
      <c r="C7" s="479"/>
      <c r="D7" s="479"/>
      <c r="E7" s="471"/>
      <c r="F7" s="479"/>
      <c r="G7" s="465"/>
      <c r="H7" s="467"/>
      <c r="I7" s="469"/>
      <c r="J7" s="366" t="s">
        <v>195</v>
      </c>
      <c r="K7" s="364" t="s">
        <v>239</v>
      </c>
      <c r="L7" s="113">
        <v>127072.8</v>
      </c>
      <c r="M7" s="363">
        <f t="shared" ref="M7:M8" si="1">N7+O7</f>
        <v>127072.8</v>
      </c>
      <c r="N7" s="275">
        <v>127072.8</v>
      </c>
      <c r="O7" s="289">
        <v>0</v>
      </c>
      <c r="P7" s="362">
        <f t="shared" si="0"/>
        <v>1</v>
      </c>
      <c r="Q7" s="95" t="s">
        <v>246</v>
      </c>
    </row>
    <row r="8" spans="1:22" ht="389.1" customHeight="1" x14ac:dyDescent="0.25">
      <c r="A8" s="168">
        <v>19</v>
      </c>
      <c r="B8" s="112" t="s">
        <v>112</v>
      </c>
      <c r="C8" s="112" t="s">
        <v>114</v>
      </c>
      <c r="D8" s="112" t="s">
        <v>136</v>
      </c>
      <c r="E8" s="112" t="s">
        <v>119</v>
      </c>
      <c r="F8" s="112" t="s">
        <v>120</v>
      </c>
      <c r="G8" s="272">
        <v>144128467</v>
      </c>
      <c r="H8" s="112" t="s">
        <v>137</v>
      </c>
      <c r="I8" s="112" t="s">
        <v>138</v>
      </c>
      <c r="J8" s="112" t="s">
        <v>113</v>
      </c>
      <c r="K8" s="273" t="s">
        <v>139</v>
      </c>
      <c r="L8" s="274">
        <v>9222024</v>
      </c>
      <c r="M8" s="274">
        <f t="shared" si="1"/>
        <v>9222024</v>
      </c>
      <c r="N8" s="275">
        <v>9222024</v>
      </c>
      <c r="O8" s="276">
        <v>0</v>
      </c>
      <c r="P8" s="277">
        <f t="shared" si="0"/>
        <v>1</v>
      </c>
      <c r="Q8" s="278" t="s">
        <v>236</v>
      </c>
    </row>
    <row r="9" spans="1:22" ht="364.9" customHeight="1" x14ac:dyDescent="0.25">
      <c r="A9" s="492">
        <v>26</v>
      </c>
      <c r="B9" s="450" t="s">
        <v>112</v>
      </c>
      <c r="C9" s="450" t="s">
        <v>121</v>
      </c>
      <c r="D9" s="450" t="s">
        <v>88</v>
      </c>
      <c r="E9" s="450" t="s">
        <v>122</v>
      </c>
      <c r="F9" s="450" t="s">
        <v>140</v>
      </c>
      <c r="G9" s="472">
        <v>32851203.190000001</v>
      </c>
      <c r="H9" s="450" t="s">
        <v>141</v>
      </c>
      <c r="I9" s="450" t="s">
        <v>142</v>
      </c>
      <c r="J9" s="450" t="s">
        <v>10</v>
      </c>
      <c r="K9" s="452" t="s">
        <v>193</v>
      </c>
      <c r="L9" s="454">
        <v>732271.43</v>
      </c>
      <c r="M9" s="456">
        <f t="shared" ref="M9" si="2">N9+O9</f>
        <v>732271.43</v>
      </c>
      <c r="N9" s="458">
        <v>732271.43</v>
      </c>
      <c r="O9" s="460">
        <v>0</v>
      </c>
      <c r="P9" s="462">
        <f t="shared" ref="P9" si="3">M9/L9</f>
        <v>1</v>
      </c>
      <c r="Q9" s="448" t="s">
        <v>234</v>
      </c>
    </row>
    <row r="10" spans="1:22" ht="272.10000000000002" customHeight="1" x14ac:dyDescent="0.25">
      <c r="A10" s="493"/>
      <c r="B10" s="451"/>
      <c r="C10" s="451"/>
      <c r="D10" s="451"/>
      <c r="E10" s="451"/>
      <c r="F10" s="451"/>
      <c r="G10" s="473"/>
      <c r="H10" s="451"/>
      <c r="I10" s="451"/>
      <c r="J10" s="451"/>
      <c r="K10" s="453"/>
      <c r="L10" s="455"/>
      <c r="M10" s="457"/>
      <c r="N10" s="459"/>
      <c r="O10" s="461"/>
      <c r="P10" s="463"/>
      <c r="Q10" s="449"/>
    </row>
    <row r="11" spans="1:22" ht="221.45" customHeight="1" x14ac:dyDescent="0.25">
      <c r="A11" s="485">
        <v>27</v>
      </c>
      <c r="B11" s="477" t="s">
        <v>112</v>
      </c>
      <c r="C11" s="477" t="s">
        <v>115</v>
      </c>
      <c r="D11" s="477" t="s">
        <v>88</v>
      </c>
      <c r="E11" s="477" t="s">
        <v>116</v>
      </c>
      <c r="F11" s="477" t="s">
        <v>143</v>
      </c>
      <c r="G11" s="480">
        <v>37057739.189999998</v>
      </c>
      <c r="H11" s="485" t="s">
        <v>130</v>
      </c>
      <c r="I11" s="485" t="s">
        <v>138</v>
      </c>
      <c r="J11" s="115" t="s">
        <v>60</v>
      </c>
      <c r="K11" s="114" t="s">
        <v>144</v>
      </c>
      <c r="L11" s="108">
        <v>5932671</v>
      </c>
      <c r="M11" s="108">
        <f>N11+O11</f>
        <v>5932671</v>
      </c>
      <c r="N11" s="380">
        <v>5932671</v>
      </c>
      <c r="O11" s="120">
        <v>0</v>
      </c>
      <c r="P11" s="118">
        <f t="shared" ref="P11:P19" si="4">M11/L11</f>
        <v>1</v>
      </c>
      <c r="Q11" s="95" t="s">
        <v>257</v>
      </c>
    </row>
    <row r="12" spans="1:22" ht="57" customHeight="1" x14ac:dyDescent="0.25">
      <c r="A12" s="486"/>
      <c r="B12" s="479"/>
      <c r="C12" s="479"/>
      <c r="D12" s="479"/>
      <c r="E12" s="479"/>
      <c r="F12" s="479"/>
      <c r="G12" s="482"/>
      <c r="H12" s="486"/>
      <c r="I12" s="486"/>
      <c r="J12" s="96" t="s">
        <v>145</v>
      </c>
      <c r="K12" s="121" t="s">
        <v>96</v>
      </c>
      <c r="L12" s="122">
        <v>0</v>
      </c>
      <c r="M12" s="116">
        <v>0</v>
      </c>
      <c r="N12" s="119">
        <v>0</v>
      </c>
      <c r="O12" s="119">
        <v>0</v>
      </c>
      <c r="P12" s="118">
        <v>0</v>
      </c>
      <c r="Q12" s="95" t="s">
        <v>235</v>
      </c>
    </row>
    <row r="13" spans="1:22" ht="409.6" customHeight="1" x14ac:dyDescent="0.25">
      <c r="A13" s="485">
        <v>28</v>
      </c>
      <c r="B13" s="485" t="s">
        <v>112</v>
      </c>
      <c r="C13" s="491" t="s">
        <v>117</v>
      </c>
      <c r="D13" s="477" t="s">
        <v>88</v>
      </c>
      <c r="E13" s="477" t="s">
        <v>124</v>
      </c>
      <c r="F13" s="477" t="s">
        <v>140</v>
      </c>
      <c r="G13" s="480">
        <v>135462141.78</v>
      </c>
      <c r="H13" s="477" t="s">
        <v>130</v>
      </c>
      <c r="I13" s="477" t="s">
        <v>138</v>
      </c>
      <c r="J13" s="483" t="s">
        <v>10</v>
      </c>
      <c r="K13" s="123" t="s">
        <v>146</v>
      </c>
      <c r="L13" s="513">
        <v>1779352.04</v>
      </c>
      <c r="M13" s="521">
        <f>N13+O13</f>
        <v>1779352.04</v>
      </c>
      <c r="N13" s="519">
        <v>1779352.04</v>
      </c>
      <c r="O13" s="517">
        <v>0</v>
      </c>
      <c r="P13" s="515">
        <f t="shared" si="4"/>
        <v>1</v>
      </c>
      <c r="Q13" s="448" t="s">
        <v>196</v>
      </c>
      <c r="T13" s="124"/>
      <c r="U13" s="27"/>
      <c r="V13" s="27"/>
    </row>
    <row r="14" spans="1:22" ht="223.9" customHeight="1" x14ac:dyDescent="0.25">
      <c r="A14" s="490"/>
      <c r="B14" s="490"/>
      <c r="C14" s="478"/>
      <c r="D14" s="478"/>
      <c r="E14" s="478"/>
      <c r="F14" s="478"/>
      <c r="G14" s="481"/>
      <c r="H14" s="478"/>
      <c r="I14" s="478"/>
      <c r="J14" s="484"/>
      <c r="K14" s="334"/>
      <c r="L14" s="514"/>
      <c r="M14" s="522"/>
      <c r="N14" s="520"/>
      <c r="O14" s="518"/>
      <c r="P14" s="516"/>
      <c r="Q14" s="449"/>
      <c r="T14" s="124"/>
      <c r="U14" s="27"/>
      <c r="V14" s="27"/>
    </row>
    <row r="15" spans="1:22" ht="198" customHeight="1" x14ac:dyDescent="0.25">
      <c r="A15" s="490"/>
      <c r="B15" s="490"/>
      <c r="C15" s="478"/>
      <c r="D15" s="478"/>
      <c r="E15" s="478"/>
      <c r="F15" s="478"/>
      <c r="G15" s="481"/>
      <c r="H15" s="478"/>
      <c r="I15" s="478"/>
      <c r="J15" s="283" t="s">
        <v>60</v>
      </c>
      <c r="K15" s="121" t="s">
        <v>147</v>
      </c>
      <c r="L15" s="333">
        <v>19367903</v>
      </c>
      <c r="M15" s="333">
        <f>N15+O15</f>
        <v>19367903</v>
      </c>
      <c r="N15" s="94">
        <v>19367903</v>
      </c>
      <c r="O15" s="3">
        <v>0</v>
      </c>
      <c r="P15" s="118">
        <f t="shared" si="4"/>
        <v>1</v>
      </c>
      <c r="Q15" s="95" t="s">
        <v>194</v>
      </c>
    </row>
    <row r="16" spans="1:22" ht="48.6" customHeight="1" x14ac:dyDescent="0.25">
      <c r="A16" s="490"/>
      <c r="B16" s="490"/>
      <c r="C16" s="478"/>
      <c r="D16" s="478"/>
      <c r="E16" s="478"/>
      <c r="F16" s="478"/>
      <c r="G16" s="481"/>
      <c r="H16" s="478"/>
      <c r="I16" s="478"/>
      <c r="J16" s="283" t="s">
        <v>145</v>
      </c>
      <c r="K16" s="121" t="s">
        <v>96</v>
      </c>
      <c r="L16" s="108">
        <v>0</v>
      </c>
      <c r="M16" s="108">
        <v>0</v>
      </c>
      <c r="N16" s="125">
        <v>0</v>
      </c>
      <c r="O16" s="126">
        <v>0</v>
      </c>
      <c r="P16" s="118">
        <v>0</v>
      </c>
      <c r="Q16" s="95" t="s">
        <v>259</v>
      </c>
    </row>
    <row r="17" spans="1:17" ht="53.45" customHeight="1" x14ac:dyDescent="0.25">
      <c r="A17" s="486"/>
      <c r="B17" s="486"/>
      <c r="C17" s="479"/>
      <c r="D17" s="479"/>
      <c r="E17" s="479"/>
      <c r="F17" s="479"/>
      <c r="G17" s="482"/>
      <c r="H17" s="479"/>
      <c r="I17" s="479"/>
      <c r="J17" s="283" t="s">
        <v>145</v>
      </c>
      <c r="K17" s="121" t="s">
        <v>96</v>
      </c>
      <c r="L17" s="108">
        <v>0</v>
      </c>
      <c r="M17" s="108">
        <v>0</v>
      </c>
      <c r="N17" s="125">
        <v>0</v>
      </c>
      <c r="O17" s="126">
        <v>0</v>
      </c>
      <c r="P17" s="118">
        <v>0</v>
      </c>
      <c r="Q17" s="95" t="s">
        <v>258</v>
      </c>
    </row>
    <row r="18" spans="1:17" ht="264.75" customHeight="1" thickBot="1" x14ac:dyDescent="0.3">
      <c r="A18" s="359">
        <v>40</v>
      </c>
      <c r="B18" s="361" t="s">
        <v>112</v>
      </c>
      <c r="C18" s="195" t="s">
        <v>148</v>
      </c>
      <c r="D18" s="195" t="s">
        <v>131</v>
      </c>
      <c r="E18" s="290" t="s">
        <v>149</v>
      </c>
      <c r="F18" s="360" t="s">
        <v>150</v>
      </c>
      <c r="G18" s="287">
        <v>11405686.25</v>
      </c>
      <c r="H18" s="127" t="s">
        <v>151</v>
      </c>
      <c r="I18" s="127" t="s">
        <v>151</v>
      </c>
      <c r="J18" s="194" t="s">
        <v>123</v>
      </c>
      <c r="K18" s="121" t="s">
        <v>153</v>
      </c>
      <c r="L18" s="196">
        <v>604924.37</v>
      </c>
      <c r="M18" s="113">
        <f>N18+O18</f>
        <v>604924.37</v>
      </c>
      <c r="N18" s="128">
        <v>604924.37</v>
      </c>
      <c r="O18" s="129">
        <v>0</v>
      </c>
      <c r="P18" s="118">
        <f>M18/L18</f>
        <v>1</v>
      </c>
      <c r="Q18" s="95" t="s">
        <v>241</v>
      </c>
    </row>
    <row r="19" spans="1:17" ht="32.25" customHeight="1" thickBot="1" x14ac:dyDescent="0.3">
      <c r="A19" s="487" t="s">
        <v>0</v>
      </c>
      <c r="B19" s="488"/>
      <c r="C19" s="488"/>
      <c r="D19" s="488"/>
      <c r="E19" s="488"/>
      <c r="F19" s="489"/>
      <c r="G19" s="130">
        <f>SUM(G6:G18)</f>
        <v>448592400.40999997</v>
      </c>
      <c r="H19" s="130"/>
      <c r="I19" s="131"/>
      <c r="J19" s="132"/>
      <c r="K19" s="133"/>
      <c r="L19" s="134">
        <f>SUM(L6:L18)</f>
        <v>48975863.439999998</v>
      </c>
      <c r="M19" s="134">
        <f>SUM(M6:M18)</f>
        <v>37766218.639999993</v>
      </c>
      <c r="N19" s="377">
        <f>SUM(N6:N18)</f>
        <v>37766218.639999993</v>
      </c>
      <c r="O19" s="135">
        <f>SUM(O6:O18)</f>
        <v>0</v>
      </c>
      <c r="P19" s="136">
        <f t="shared" si="4"/>
        <v>0.77111899591657296</v>
      </c>
      <c r="Q19" s="133" t="s">
        <v>106</v>
      </c>
    </row>
    <row r="20" spans="1:17" ht="28.5" customHeight="1" x14ac:dyDescent="0.25">
      <c r="A20" s="137"/>
      <c r="B20" s="138" t="s">
        <v>107</v>
      </c>
      <c r="C20" s="474" t="s">
        <v>108</v>
      </c>
      <c r="D20" s="474"/>
      <c r="E20" s="474"/>
      <c r="F20" s="474"/>
      <c r="G20" s="139"/>
      <c r="H20" s="139"/>
      <c r="I20" s="140"/>
      <c r="J20" s="140"/>
      <c r="K20" s="141"/>
      <c r="L20" s="142" t="s">
        <v>106</v>
      </c>
      <c r="M20" s="143" t="s">
        <v>106</v>
      </c>
      <c r="N20" s="144">
        <f>N7+N8+N9+N13+N18+N11</f>
        <v>18398315.640000001</v>
      </c>
      <c r="O20" s="145" t="s">
        <v>106</v>
      </c>
      <c r="P20" s="146" t="s">
        <v>106</v>
      </c>
      <c r="Q20" s="147" t="s">
        <v>106</v>
      </c>
    </row>
    <row r="21" spans="1:17" ht="27" customHeight="1" x14ac:dyDescent="0.25">
      <c r="A21" s="137"/>
      <c r="B21" s="148" t="s">
        <v>107</v>
      </c>
      <c r="C21" s="475" t="s">
        <v>154</v>
      </c>
      <c r="D21" s="475"/>
      <c r="E21" s="475"/>
      <c r="F21" s="475"/>
      <c r="G21" s="475"/>
      <c r="H21" s="475"/>
      <c r="I21" s="475"/>
      <c r="J21" s="475"/>
      <c r="K21" s="476"/>
      <c r="L21" s="149" t="s">
        <v>106</v>
      </c>
      <c r="M21" s="150" t="s">
        <v>106</v>
      </c>
      <c r="N21" s="151">
        <f>N15</f>
        <v>19367903</v>
      </c>
      <c r="O21" s="152">
        <f>O19</f>
        <v>0</v>
      </c>
      <c r="P21" s="153" t="s">
        <v>106</v>
      </c>
      <c r="Q21" s="154" t="s">
        <v>106</v>
      </c>
    </row>
    <row r="22" spans="1:17" x14ac:dyDescent="0.25">
      <c r="A22" s="155"/>
      <c r="B22" s="156"/>
      <c r="C22" s="80"/>
      <c r="D22" s="80"/>
      <c r="E22" s="157"/>
      <c r="F22" s="158"/>
      <c r="G22" s="158"/>
      <c r="H22" s="158"/>
      <c r="I22" s="158"/>
      <c r="J22" s="158"/>
      <c r="K22" s="158"/>
      <c r="L22" s="158"/>
      <c r="M22" s="158"/>
      <c r="N22" s="159"/>
      <c r="O22" s="80"/>
      <c r="P22" s="80"/>
    </row>
    <row r="23" spans="1:17" x14ac:dyDescent="0.25">
      <c r="A23" s="155"/>
      <c r="B23" s="160"/>
      <c r="C23" s="161"/>
      <c r="D23" s="161"/>
      <c r="E23" s="82"/>
      <c r="F23" s="162"/>
      <c r="G23" s="162"/>
      <c r="H23" s="162"/>
      <c r="I23" s="162"/>
      <c r="J23" s="162"/>
      <c r="K23" s="162"/>
      <c r="L23" s="162"/>
      <c r="M23" s="163"/>
      <c r="N23" s="164"/>
      <c r="O23" s="165"/>
      <c r="P23" s="80"/>
    </row>
    <row r="24" spans="1:17" x14ac:dyDescent="0.25">
      <c r="A24" s="65"/>
      <c r="F24" s="88"/>
      <c r="G24" s="88"/>
      <c r="H24" s="88"/>
      <c r="I24" s="88"/>
      <c r="J24" s="88"/>
      <c r="K24" s="88"/>
      <c r="L24" s="88"/>
      <c r="M24" s="88"/>
      <c r="N24" s="22"/>
      <c r="O24" s="22"/>
      <c r="P24" s="22"/>
    </row>
    <row r="25" spans="1:17" x14ac:dyDescent="0.25">
      <c r="A25" s="65"/>
      <c r="F25" s="88"/>
      <c r="G25" s="88"/>
      <c r="H25" s="88"/>
      <c r="I25" s="88"/>
      <c r="J25" s="88"/>
      <c r="K25" s="88"/>
      <c r="L25" s="88"/>
      <c r="M25" s="88"/>
      <c r="N25" s="22"/>
      <c r="O25" s="22"/>
      <c r="P25" s="22"/>
    </row>
    <row r="26" spans="1:17" x14ac:dyDescent="0.25">
      <c r="A26" s="65"/>
      <c r="F26" s="88"/>
      <c r="G26" s="88"/>
      <c r="H26" s="88"/>
      <c r="I26" s="88"/>
      <c r="J26" s="88"/>
      <c r="K26" s="88"/>
      <c r="L26" s="88"/>
      <c r="M26" s="88"/>
      <c r="N26" s="22"/>
      <c r="O26" s="22"/>
      <c r="P26" s="22"/>
    </row>
    <row r="27" spans="1:17" x14ac:dyDescent="0.25">
      <c r="A27" s="65"/>
      <c r="F27" s="88"/>
      <c r="G27" s="88"/>
      <c r="H27" s="88"/>
      <c r="I27" s="88"/>
      <c r="J27" s="88"/>
      <c r="K27" s="88"/>
      <c r="L27" s="88"/>
      <c r="M27" s="88"/>
      <c r="N27" s="22"/>
      <c r="O27" s="22"/>
      <c r="P27" s="22"/>
    </row>
    <row r="28" spans="1:17" x14ac:dyDescent="0.25">
      <c r="A28" s="65"/>
      <c r="F28" s="88"/>
      <c r="G28" s="88"/>
      <c r="H28" s="88"/>
      <c r="I28" s="88"/>
      <c r="J28" s="88"/>
      <c r="K28" s="88"/>
      <c r="L28" s="88"/>
      <c r="M28" s="88"/>
      <c r="N28" s="22"/>
      <c r="O28" s="22"/>
      <c r="P28" s="22"/>
    </row>
    <row r="29" spans="1:17" x14ac:dyDescent="0.25">
      <c r="A29" s="65"/>
      <c r="F29" s="88"/>
      <c r="G29" s="88"/>
      <c r="H29" s="88"/>
      <c r="I29" s="88"/>
      <c r="J29" s="88"/>
      <c r="K29" s="88"/>
      <c r="L29" s="88"/>
      <c r="M29" s="88"/>
      <c r="N29" s="22"/>
      <c r="O29" s="22"/>
      <c r="P29" s="22"/>
    </row>
    <row r="30" spans="1:17" x14ac:dyDescent="0.25">
      <c r="A30" s="65"/>
      <c r="F30" s="88"/>
      <c r="G30" s="88"/>
      <c r="H30" s="88"/>
      <c r="I30" s="88"/>
      <c r="J30" s="88"/>
      <c r="K30" s="88"/>
      <c r="L30" s="88"/>
      <c r="M30" s="88"/>
      <c r="N30" s="22"/>
      <c r="O30" s="22"/>
      <c r="P30" s="22"/>
    </row>
    <row r="31" spans="1:17" x14ac:dyDescent="0.25">
      <c r="A31" s="65"/>
      <c r="F31" s="88"/>
      <c r="G31" s="88"/>
      <c r="H31" s="88"/>
      <c r="I31" s="88"/>
      <c r="J31" s="88"/>
      <c r="K31" s="88"/>
      <c r="L31" s="88"/>
      <c r="M31" s="88"/>
      <c r="N31" s="22"/>
      <c r="O31" s="22"/>
      <c r="P31" s="22"/>
    </row>
    <row r="32" spans="1:17" x14ac:dyDescent="0.25">
      <c r="A32" s="65"/>
      <c r="F32" s="88"/>
      <c r="G32" s="88"/>
      <c r="H32" s="88"/>
      <c r="I32" s="88"/>
      <c r="J32" s="88"/>
      <c r="K32" s="88"/>
      <c r="L32" s="88"/>
      <c r="M32" s="88"/>
      <c r="N32" s="22"/>
      <c r="O32" s="22"/>
      <c r="P32" s="22"/>
    </row>
    <row r="33" spans="1:16" x14ac:dyDescent="0.25">
      <c r="A33" s="65"/>
      <c r="F33" s="88"/>
      <c r="G33" s="88"/>
      <c r="H33" s="88"/>
      <c r="I33" s="88"/>
      <c r="J33" s="88"/>
      <c r="K33" s="88"/>
      <c r="L33" s="88"/>
      <c r="M33" s="88"/>
      <c r="N33" s="22"/>
      <c r="O33" s="22"/>
      <c r="P33" s="22"/>
    </row>
    <row r="34" spans="1:16" x14ac:dyDescent="0.25">
      <c r="A34" s="65"/>
      <c r="F34" s="88"/>
      <c r="G34" s="88"/>
      <c r="H34" s="88"/>
      <c r="I34" s="88"/>
      <c r="J34" s="88"/>
      <c r="K34" s="88"/>
      <c r="L34" s="88"/>
      <c r="M34" s="88"/>
      <c r="N34" s="22"/>
      <c r="O34" s="22"/>
      <c r="P34" s="22"/>
    </row>
    <row r="35" spans="1:16" x14ac:dyDescent="0.25">
      <c r="A35" s="65"/>
      <c r="F35" s="88"/>
      <c r="G35" s="88"/>
      <c r="H35" s="88"/>
      <c r="I35" s="88"/>
      <c r="J35" s="88"/>
      <c r="K35" s="88"/>
      <c r="L35" s="88"/>
      <c r="M35" s="88"/>
      <c r="N35" s="22"/>
      <c r="O35" s="22"/>
      <c r="P35" s="22"/>
    </row>
    <row r="36" spans="1:16" x14ac:dyDescent="0.25">
      <c r="A36" s="65"/>
      <c r="F36" s="88"/>
      <c r="G36" s="88"/>
      <c r="H36" s="88"/>
      <c r="I36" s="88"/>
      <c r="J36" s="88"/>
      <c r="K36" s="88"/>
      <c r="L36" s="88"/>
      <c r="M36" s="88"/>
      <c r="N36" s="22"/>
      <c r="O36" s="22"/>
      <c r="P36" s="22"/>
    </row>
    <row r="37" spans="1:16" x14ac:dyDescent="0.25">
      <c r="A37" s="65"/>
      <c r="F37" s="88"/>
      <c r="G37" s="88"/>
      <c r="H37" s="88"/>
      <c r="I37" s="88"/>
      <c r="J37" s="88"/>
      <c r="K37" s="88"/>
      <c r="L37" s="88"/>
      <c r="M37" s="88"/>
      <c r="N37" s="22"/>
      <c r="O37" s="22"/>
      <c r="P37" s="22"/>
    </row>
    <row r="38" spans="1:16" x14ac:dyDescent="0.25">
      <c r="A38" s="65"/>
      <c r="F38" s="88"/>
      <c r="G38" s="88"/>
      <c r="H38" s="88"/>
      <c r="I38" s="88"/>
      <c r="J38" s="88"/>
      <c r="K38" s="88"/>
      <c r="L38" s="88"/>
      <c r="M38" s="88"/>
      <c r="N38" s="22"/>
      <c r="O38" s="22"/>
      <c r="P38" s="22"/>
    </row>
    <row r="39" spans="1:16" x14ac:dyDescent="0.25">
      <c r="A39" s="65"/>
      <c r="F39" s="88"/>
      <c r="G39" s="88"/>
      <c r="H39" s="88"/>
      <c r="I39" s="88"/>
      <c r="J39" s="88"/>
      <c r="K39" s="88"/>
      <c r="L39" s="88"/>
      <c r="M39" s="88"/>
      <c r="N39" s="22"/>
      <c r="O39" s="22"/>
      <c r="P39" s="22"/>
    </row>
    <row r="40" spans="1:16" x14ac:dyDescent="0.25">
      <c r="A40" s="65"/>
      <c r="F40" s="88"/>
      <c r="G40" s="88"/>
      <c r="H40" s="88"/>
      <c r="I40" s="88"/>
      <c r="J40" s="88"/>
      <c r="K40" s="88"/>
      <c r="L40" s="88"/>
      <c r="M40" s="88"/>
      <c r="N40" s="22"/>
      <c r="O40" s="22"/>
      <c r="P40" s="22"/>
    </row>
    <row r="41" spans="1:16" x14ac:dyDescent="0.25">
      <c r="A41" s="65"/>
      <c r="F41" s="88"/>
      <c r="G41" s="88"/>
      <c r="H41" s="88"/>
      <c r="I41" s="88"/>
      <c r="J41" s="88"/>
      <c r="K41" s="88"/>
      <c r="L41" s="88"/>
      <c r="M41" s="88"/>
      <c r="N41" s="22"/>
      <c r="O41" s="22"/>
      <c r="P41" s="22"/>
    </row>
    <row r="42" spans="1:16" x14ac:dyDescent="0.25">
      <c r="A42" s="65"/>
      <c r="F42" s="88"/>
      <c r="G42" s="88"/>
      <c r="H42" s="88"/>
      <c r="I42" s="88"/>
      <c r="J42" s="88"/>
      <c r="K42" s="88"/>
      <c r="L42" s="88"/>
      <c r="M42" s="88"/>
      <c r="N42" s="22"/>
      <c r="O42" s="22"/>
      <c r="P42" s="22"/>
    </row>
    <row r="43" spans="1:16" x14ac:dyDescent="0.25">
      <c r="A43" s="65"/>
      <c r="F43" s="88"/>
      <c r="G43" s="88"/>
      <c r="H43" s="88"/>
      <c r="I43" s="88"/>
      <c r="J43" s="88"/>
      <c r="K43" s="88"/>
      <c r="L43" s="88"/>
      <c r="M43" s="88"/>
      <c r="N43" s="22"/>
      <c r="O43" s="22"/>
      <c r="P43" s="22"/>
    </row>
    <row r="44" spans="1:16" x14ac:dyDescent="0.25">
      <c r="A44" s="65"/>
      <c r="F44" s="88"/>
      <c r="G44" s="88"/>
      <c r="H44" s="88"/>
      <c r="I44" s="88"/>
      <c r="J44" s="88"/>
      <c r="K44" s="88"/>
      <c r="L44" s="88"/>
      <c r="M44" s="88"/>
      <c r="N44" s="22"/>
      <c r="O44" s="22"/>
      <c r="P44" s="22"/>
    </row>
    <row r="45" spans="1:16" x14ac:dyDescent="0.25">
      <c r="A45" s="65"/>
      <c r="F45" s="88"/>
      <c r="G45" s="88"/>
      <c r="H45" s="88"/>
      <c r="I45" s="88"/>
      <c r="J45" s="88"/>
      <c r="K45" s="88"/>
      <c r="L45" s="88"/>
      <c r="M45" s="88"/>
      <c r="N45" s="22"/>
      <c r="O45" s="22"/>
      <c r="P45" s="22"/>
    </row>
    <row r="46" spans="1:16" x14ac:dyDescent="0.25">
      <c r="A46" s="65"/>
      <c r="F46" s="88"/>
      <c r="G46" s="88"/>
      <c r="H46" s="88"/>
      <c r="I46" s="88"/>
      <c r="J46" s="88"/>
      <c r="K46" s="88"/>
      <c r="L46" s="88"/>
      <c r="M46" s="88"/>
      <c r="N46" s="22"/>
      <c r="O46" s="22"/>
      <c r="P46" s="22"/>
    </row>
    <row r="47" spans="1:16" x14ac:dyDescent="0.25">
      <c r="A47" s="65"/>
      <c r="F47" s="88"/>
      <c r="G47" s="88"/>
      <c r="H47" s="88"/>
      <c r="I47" s="88"/>
      <c r="J47" s="88"/>
      <c r="K47" s="88"/>
      <c r="L47" s="88"/>
      <c r="M47" s="88"/>
      <c r="N47" s="22"/>
      <c r="O47" s="22"/>
      <c r="P47" s="22"/>
    </row>
    <row r="48" spans="1:16" x14ac:dyDescent="0.25">
      <c r="A48" s="65"/>
      <c r="F48" s="88"/>
      <c r="G48" s="88"/>
      <c r="H48" s="88"/>
      <c r="I48" s="88"/>
      <c r="J48" s="88"/>
      <c r="K48" s="88"/>
      <c r="L48" s="88"/>
      <c r="M48" s="88"/>
      <c r="N48" s="22"/>
      <c r="O48" s="22"/>
      <c r="P48" s="22"/>
    </row>
    <row r="49" spans="1:16" x14ac:dyDescent="0.25">
      <c r="A49" s="65"/>
      <c r="F49" s="88"/>
      <c r="G49" s="88"/>
      <c r="H49" s="88"/>
      <c r="I49" s="88"/>
      <c r="J49" s="88"/>
      <c r="K49" s="88"/>
      <c r="L49" s="88"/>
      <c r="M49" s="88"/>
      <c r="N49" s="22"/>
      <c r="O49" s="22"/>
      <c r="P49" s="22"/>
    </row>
    <row r="50" spans="1:16" x14ac:dyDescent="0.25">
      <c r="A50" s="71"/>
      <c r="F50" s="88"/>
      <c r="G50" s="88"/>
      <c r="H50" s="88"/>
      <c r="I50" s="88"/>
      <c r="J50" s="88"/>
      <c r="K50" s="88"/>
      <c r="L50" s="88"/>
      <c r="M50" s="88"/>
      <c r="N50" s="22"/>
      <c r="O50" s="22"/>
      <c r="P50" s="22"/>
    </row>
    <row r="51" spans="1:16" x14ac:dyDescent="0.25">
      <c r="A51" s="71"/>
      <c r="F51" s="88"/>
      <c r="G51" s="88"/>
      <c r="H51" s="88"/>
      <c r="I51" s="88"/>
      <c r="J51" s="88"/>
      <c r="K51" s="88"/>
      <c r="L51" s="88"/>
      <c r="M51" s="88"/>
      <c r="N51" s="22"/>
      <c r="O51" s="22"/>
      <c r="P51" s="22"/>
    </row>
    <row r="52" spans="1:16" x14ac:dyDescent="0.25">
      <c r="A52" s="71"/>
      <c r="F52" s="88"/>
      <c r="G52" s="88"/>
      <c r="H52" s="88"/>
      <c r="I52" s="88"/>
      <c r="J52" s="88"/>
      <c r="K52" s="88"/>
      <c r="L52" s="88"/>
      <c r="M52" s="88"/>
      <c r="N52" s="22"/>
      <c r="O52" s="22"/>
      <c r="P52" s="22"/>
    </row>
    <row r="53" spans="1:16" x14ac:dyDescent="0.25">
      <c r="A53" s="71"/>
      <c r="F53" s="88"/>
      <c r="G53" s="88"/>
      <c r="H53" s="88"/>
      <c r="I53" s="88"/>
      <c r="J53" s="88"/>
      <c r="K53" s="88"/>
      <c r="L53" s="88"/>
      <c r="M53" s="88"/>
      <c r="N53" s="22"/>
      <c r="O53" s="22"/>
      <c r="P53" s="22"/>
    </row>
    <row r="54" spans="1:16" x14ac:dyDescent="0.25">
      <c r="F54" s="88"/>
      <c r="G54" s="88"/>
      <c r="H54" s="88"/>
      <c r="I54" s="88"/>
      <c r="J54" s="88"/>
      <c r="K54" s="88"/>
      <c r="L54" s="88"/>
      <c r="M54" s="88"/>
      <c r="N54" s="22"/>
      <c r="O54" s="22"/>
      <c r="P54" s="22"/>
    </row>
    <row r="55" spans="1:16" x14ac:dyDescent="0.25">
      <c r="F55" s="88"/>
      <c r="G55" s="88"/>
      <c r="H55" s="88"/>
      <c r="I55" s="88"/>
      <c r="J55" s="88"/>
      <c r="K55" s="88"/>
      <c r="L55" s="88"/>
      <c r="M55" s="88"/>
      <c r="N55" s="22"/>
      <c r="O55" s="22"/>
      <c r="P55" s="22"/>
    </row>
    <row r="56" spans="1:16" x14ac:dyDescent="0.25">
      <c r="F56" s="88"/>
      <c r="G56" s="88"/>
      <c r="H56" s="88"/>
      <c r="I56" s="88"/>
      <c r="J56" s="88"/>
      <c r="K56" s="88"/>
      <c r="L56" s="88"/>
      <c r="M56" s="88"/>
      <c r="N56" s="22"/>
      <c r="O56" s="22"/>
      <c r="P56" s="22"/>
    </row>
    <row r="57" spans="1:16" x14ac:dyDescent="0.25">
      <c r="F57" s="88"/>
      <c r="G57" s="88"/>
      <c r="H57" s="88"/>
      <c r="I57" s="88"/>
      <c r="J57" s="88"/>
      <c r="K57" s="88"/>
      <c r="L57" s="88"/>
      <c r="M57" s="88"/>
      <c r="N57" s="22"/>
      <c r="O57" s="22"/>
      <c r="P57" s="22"/>
    </row>
    <row r="58" spans="1:16" x14ac:dyDescent="0.25">
      <c r="F58" s="88"/>
      <c r="G58" s="88"/>
      <c r="H58" s="88"/>
      <c r="I58" s="88"/>
      <c r="J58" s="88"/>
      <c r="K58" s="88"/>
      <c r="L58" s="88"/>
      <c r="M58" s="88"/>
      <c r="N58" s="22"/>
      <c r="O58" s="22"/>
      <c r="P58" s="22"/>
    </row>
    <row r="59" spans="1:16" x14ac:dyDescent="0.25">
      <c r="F59" s="88"/>
      <c r="G59" s="88"/>
      <c r="H59" s="88"/>
      <c r="I59" s="88"/>
      <c r="J59" s="88"/>
      <c r="K59" s="88"/>
      <c r="L59" s="88"/>
      <c r="M59" s="88"/>
      <c r="N59" s="22"/>
      <c r="O59" s="22"/>
      <c r="P59" s="22"/>
    </row>
    <row r="60" spans="1:16" x14ac:dyDescent="0.25">
      <c r="F60" s="88"/>
      <c r="G60" s="88"/>
      <c r="H60" s="88"/>
      <c r="I60" s="88"/>
      <c r="J60" s="88"/>
      <c r="K60" s="88"/>
      <c r="L60" s="88"/>
      <c r="M60" s="88"/>
      <c r="N60" s="22"/>
      <c r="O60" s="22"/>
      <c r="P60" s="22"/>
    </row>
    <row r="61" spans="1:16" x14ac:dyDescent="0.25">
      <c r="F61" s="88"/>
      <c r="G61" s="88"/>
      <c r="H61" s="88"/>
      <c r="I61" s="88"/>
      <c r="J61" s="88"/>
      <c r="K61" s="88"/>
      <c r="L61" s="88"/>
      <c r="M61" s="88"/>
      <c r="N61" s="22"/>
      <c r="O61" s="22"/>
      <c r="P61" s="22"/>
    </row>
    <row r="62" spans="1:16" x14ac:dyDescent="0.25">
      <c r="F62" s="88"/>
      <c r="G62" s="88"/>
      <c r="H62" s="88"/>
      <c r="I62" s="88"/>
      <c r="J62" s="88"/>
      <c r="K62" s="88"/>
      <c r="L62" s="88"/>
      <c r="M62" s="88"/>
      <c r="N62" s="22"/>
      <c r="O62" s="22"/>
      <c r="P62" s="22"/>
    </row>
    <row r="63" spans="1:16" x14ac:dyDescent="0.25">
      <c r="F63" s="88"/>
      <c r="G63" s="88"/>
      <c r="H63" s="88"/>
      <c r="I63" s="88"/>
      <c r="J63" s="88"/>
      <c r="K63" s="88"/>
      <c r="L63" s="88"/>
      <c r="M63" s="88"/>
      <c r="N63" s="22"/>
      <c r="O63" s="22"/>
      <c r="P63" s="22"/>
    </row>
    <row r="64" spans="1:16" x14ac:dyDescent="0.25">
      <c r="F64" s="88"/>
      <c r="G64" s="88"/>
      <c r="H64" s="88"/>
      <c r="I64" s="88"/>
      <c r="J64" s="88"/>
      <c r="K64" s="88"/>
      <c r="L64" s="88"/>
      <c r="M64" s="88"/>
    </row>
    <row r="65" spans="6:13" x14ac:dyDescent="0.25">
      <c r="F65" s="88"/>
      <c r="G65" s="88"/>
      <c r="H65" s="88"/>
      <c r="I65" s="88"/>
      <c r="J65" s="88"/>
      <c r="K65" s="88"/>
      <c r="L65" s="88"/>
      <c r="M65" s="88"/>
    </row>
    <row r="66" spans="6:13" x14ac:dyDescent="0.25">
      <c r="F66" s="88"/>
      <c r="G66" s="88"/>
      <c r="H66" s="88"/>
      <c r="I66" s="88"/>
      <c r="J66" s="88"/>
      <c r="K66" s="88"/>
      <c r="L66" s="88"/>
      <c r="M66" s="88"/>
    </row>
    <row r="67" spans="6:13" x14ac:dyDescent="0.25">
      <c r="F67" s="88"/>
      <c r="G67" s="88"/>
      <c r="H67" s="88"/>
      <c r="I67" s="88"/>
      <c r="J67" s="88"/>
      <c r="K67" s="88"/>
      <c r="L67" s="88"/>
      <c r="M67" s="88"/>
    </row>
    <row r="68" spans="6:13" x14ac:dyDescent="0.25">
      <c r="F68" s="88"/>
      <c r="G68" s="88"/>
      <c r="H68" s="88"/>
      <c r="I68" s="88"/>
      <c r="J68" s="88"/>
      <c r="K68" s="88"/>
      <c r="L68" s="88"/>
      <c r="M68" s="88"/>
    </row>
    <row r="69" spans="6:13" x14ac:dyDescent="0.25">
      <c r="F69" s="88"/>
      <c r="G69" s="88"/>
      <c r="H69" s="88"/>
      <c r="I69" s="88"/>
      <c r="J69" s="88"/>
      <c r="K69" s="88"/>
      <c r="L69" s="88"/>
      <c r="M69" s="88"/>
    </row>
    <row r="70" spans="6:13" x14ac:dyDescent="0.25">
      <c r="F70" s="88"/>
      <c r="G70" s="88"/>
      <c r="H70" s="88"/>
      <c r="I70" s="88"/>
      <c r="J70" s="88"/>
      <c r="K70" s="88"/>
      <c r="L70" s="88"/>
      <c r="M70" s="88"/>
    </row>
  </sheetData>
  <autoFilter ref="A5:Q21"/>
  <mergeCells count="69">
    <mergeCell ref="L13:L14"/>
    <mergeCell ref="Q13:Q14"/>
    <mergeCell ref="P13:P14"/>
    <mergeCell ref="O13:O14"/>
    <mergeCell ref="N13:N14"/>
    <mergeCell ref="M13:M14"/>
    <mergeCell ref="Q3:Q4"/>
    <mergeCell ref="G3:G4"/>
    <mergeCell ref="H3:H4"/>
    <mergeCell ref="I3:I4"/>
    <mergeCell ref="J3:J4"/>
    <mergeCell ref="K3:K4"/>
    <mergeCell ref="L3:L4"/>
    <mergeCell ref="M3:O3"/>
    <mergeCell ref="P3:P4"/>
    <mergeCell ref="A9:A10"/>
    <mergeCell ref="F3:F4"/>
    <mergeCell ref="A3:A4"/>
    <mergeCell ref="B3:B4"/>
    <mergeCell ref="C3:C4"/>
    <mergeCell ref="D3:D4"/>
    <mergeCell ref="E3:E4"/>
    <mergeCell ref="A6:A7"/>
    <mergeCell ref="B6:B7"/>
    <mergeCell ref="C6:C7"/>
    <mergeCell ref="D6:D7"/>
    <mergeCell ref="F6:F7"/>
    <mergeCell ref="B9:B10"/>
    <mergeCell ref="C9:C10"/>
    <mergeCell ref="D9:D10"/>
    <mergeCell ref="E9:E10"/>
    <mergeCell ref="G11:G12"/>
    <mergeCell ref="H11:H12"/>
    <mergeCell ref="I11:I12"/>
    <mergeCell ref="E11:E12"/>
    <mergeCell ref="A19:F19"/>
    <mergeCell ref="A13:A17"/>
    <mergeCell ref="C13:C17"/>
    <mergeCell ref="B13:B17"/>
    <mergeCell ref="D13:D17"/>
    <mergeCell ref="F11:F12"/>
    <mergeCell ref="A11:A12"/>
    <mergeCell ref="B11:B12"/>
    <mergeCell ref="C11:C12"/>
    <mergeCell ref="D11:D12"/>
    <mergeCell ref="C20:F20"/>
    <mergeCell ref="C21:K21"/>
    <mergeCell ref="F13:F17"/>
    <mergeCell ref="G13:G17"/>
    <mergeCell ref="H13:H17"/>
    <mergeCell ref="I13:I17"/>
    <mergeCell ref="E13:E17"/>
    <mergeCell ref="J13:J14"/>
    <mergeCell ref="F9:F10"/>
    <mergeCell ref="G6:G7"/>
    <mergeCell ref="H6:H7"/>
    <mergeCell ref="I6:I7"/>
    <mergeCell ref="E6:E7"/>
    <mergeCell ref="G9:G10"/>
    <mergeCell ref="Q9:Q10"/>
    <mergeCell ref="H9:H10"/>
    <mergeCell ref="I9:I10"/>
    <mergeCell ref="J9:J10"/>
    <mergeCell ref="K9:K10"/>
    <mergeCell ref="L9:L10"/>
    <mergeCell ref="M9:M10"/>
    <mergeCell ref="N9:N10"/>
    <mergeCell ref="O9:O10"/>
    <mergeCell ref="P9:P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3"/>
  <sheetViews>
    <sheetView topLeftCell="J26" zoomScale="58" zoomScaleNormal="58" zoomScaleSheetLayoutView="39" zoomScalePageLayoutView="55" workbookViewId="0">
      <selection activeCell="Q22" sqref="Q22"/>
    </sheetView>
  </sheetViews>
  <sheetFormatPr defaultRowHeight="15" x14ac:dyDescent="0.25"/>
  <cols>
    <col min="1" max="1" width="4.7109375" customWidth="1"/>
    <col min="2" max="2" width="14.28515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7109375" style="79"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37.9" customHeight="1" x14ac:dyDescent="0.45">
      <c r="A1" s="232" t="s">
        <v>179</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649" t="s">
        <v>28</v>
      </c>
      <c r="B3" s="613" t="s">
        <v>29</v>
      </c>
      <c r="C3" s="613" t="s">
        <v>23</v>
      </c>
      <c r="D3" s="613" t="s">
        <v>30</v>
      </c>
      <c r="E3" s="613" t="s">
        <v>31</v>
      </c>
      <c r="F3" s="651" t="s">
        <v>32</v>
      </c>
      <c r="G3" s="609" t="s">
        <v>7</v>
      </c>
      <c r="H3" s="611" t="s">
        <v>33</v>
      </c>
      <c r="I3" s="613" t="s">
        <v>34</v>
      </c>
      <c r="J3" s="613" t="s">
        <v>8</v>
      </c>
      <c r="K3" s="617" t="s">
        <v>13</v>
      </c>
      <c r="L3" s="619" t="s">
        <v>35</v>
      </c>
      <c r="M3" s="625" t="s">
        <v>36</v>
      </c>
      <c r="N3" s="626"/>
      <c r="O3" s="627"/>
      <c r="P3" s="628" t="s">
        <v>37</v>
      </c>
      <c r="Q3" s="615" t="s">
        <v>38</v>
      </c>
    </row>
    <row r="4" spans="1:76" ht="164.25" customHeight="1" x14ac:dyDescent="0.25">
      <c r="A4" s="650"/>
      <c r="B4" s="614"/>
      <c r="C4" s="614"/>
      <c r="D4" s="484"/>
      <c r="E4" s="614"/>
      <c r="F4" s="652"/>
      <c r="G4" s="610"/>
      <c r="H4" s="612"/>
      <c r="I4" s="614"/>
      <c r="J4" s="614"/>
      <c r="K4" s="618"/>
      <c r="L4" s="620"/>
      <c r="M4" s="10" t="s">
        <v>39</v>
      </c>
      <c r="N4" s="11" t="s">
        <v>127</v>
      </c>
      <c r="O4" s="12" t="s">
        <v>40</v>
      </c>
      <c r="P4" s="629"/>
      <c r="Q4" s="616"/>
    </row>
    <row r="5" spans="1:76" ht="34.5" customHeight="1" thickBot="1" x14ac:dyDescent="0.3">
      <c r="A5" s="13" t="s">
        <v>41</v>
      </c>
      <c r="B5" s="14" t="s">
        <v>42</v>
      </c>
      <c r="C5" s="14" t="s">
        <v>43</v>
      </c>
      <c r="D5" s="14" t="s">
        <v>44</v>
      </c>
      <c r="E5" s="14" t="s">
        <v>45</v>
      </c>
      <c r="F5" s="14" t="s">
        <v>46</v>
      </c>
      <c r="G5" s="14" t="s">
        <v>47</v>
      </c>
      <c r="H5" s="15" t="s">
        <v>48</v>
      </c>
      <c r="I5" s="14" t="s">
        <v>49</v>
      </c>
      <c r="J5" s="16" t="s">
        <v>50</v>
      </c>
      <c r="K5" s="16" t="s">
        <v>51</v>
      </c>
      <c r="L5" s="17" t="s">
        <v>52</v>
      </c>
      <c r="M5" s="18" t="s">
        <v>53</v>
      </c>
      <c r="N5" s="13" t="s">
        <v>54</v>
      </c>
      <c r="O5" s="19" t="s">
        <v>55</v>
      </c>
      <c r="P5" s="20" t="s">
        <v>56</v>
      </c>
      <c r="Q5" s="169" t="s">
        <v>210</v>
      </c>
    </row>
    <row r="6" spans="1:76" ht="198" customHeight="1" x14ac:dyDescent="0.25">
      <c r="A6" s="589">
        <v>1</v>
      </c>
      <c r="B6" s="592" t="s">
        <v>15</v>
      </c>
      <c r="C6" s="595" t="s">
        <v>14</v>
      </c>
      <c r="D6" s="502" t="s">
        <v>57</v>
      </c>
      <c r="E6" s="653" t="s">
        <v>16</v>
      </c>
      <c r="F6" s="600" t="s">
        <v>58</v>
      </c>
      <c r="G6" s="602">
        <v>362375172.18000001</v>
      </c>
      <c r="H6" s="502" t="s">
        <v>15</v>
      </c>
      <c r="I6" s="502" t="s">
        <v>59</v>
      </c>
      <c r="J6" s="502" t="s">
        <v>60</v>
      </c>
      <c r="K6" s="603" t="s">
        <v>61</v>
      </c>
      <c r="L6" s="621">
        <v>101386743</v>
      </c>
      <c r="M6" s="621">
        <f>N6+O6</f>
        <v>1004341.5</v>
      </c>
      <c r="N6" s="21">
        <v>1004341.5</v>
      </c>
      <c r="O6" s="622">
        <v>0</v>
      </c>
      <c r="P6" s="599">
        <f>M6/L6</f>
        <v>9.9060436333377432E-3</v>
      </c>
      <c r="Q6" s="630" t="s">
        <v>261</v>
      </c>
      <c r="R6" s="22"/>
    </row>
    <row r="7" spans="1:76" ht="109.5" customHeight="1" x14ac:dyDescent="0.25">
      <c r="A7" s="590"/>
      <c r="B7" s="593"/>
      <c r="C7" s="478"/>
      <c r="D7" s="478"/>
      <c r="E7" s="577"/>
      <c r="F7" s="543"/>
      <c r="G7" s="561"/>
      <c r="H7" s="478"/>
      <c r="I7" s="478"/>
      <c r="J7" s="478"/>
      <c r="K7" s="573"/>
      <c r="L7" s="587"/>
      <c r="M7" s="587"/>
      <c r="N7" s="23" t="s">
        <v>62</v>
      </c>
      <c r="O7" s="623"/>
      <c r="P7" s="569"/>
      <c r="Q7" s="605"/>
      <c r="R7" s="22"/>
    </row>
    <row r="8" spans="1:76" ht="189" customHeight="1" x14ac:dyDescent="0.25">
      <c r="A8" s="591"/>
      <c r="B8" s="594"/>
      <c r="C8" s="479"/>
      <c r="D8" s="479"/>
      <c r="E8" s="578"/>
      <c r="F8" s="601"/>
      <c r="G8" s="562"/>
      <c r="H8" s="479"/>
      <c r="I8" s="479"/>
      <c r="J8" s="479"/>
      <c r="K8" s="574"/>
      <c r="L8" s="514"/>
      <c r="M8" s="514"/>
      <c r="N8" s="24">
        <v>5641832.5</v>
      </c>
      <c r="O8" s="624"/>
      <c r="P8" s="570"/>
      <c r="Q8" s="559"/>
      <c r="R8" s="22"/>
    </row>
    <row r="9" spans="1:76" ht="51" customHeight="1" x14ac:dyDescent="0.25">
      <c r="A9" s="632">
        <v>2</v>
      </c>
      <c r="B9" s="596" t="s">
        <v>15</v>
      </c>
      <c r="C9" s="598" t="s">
        <v>63</v>
      </c>
      <c r="D9" s="596" t="s">
        <v>57</v>
      </c>
      <c r="E9" s="598" t="s">
        <v>64</v>
      </c>
      <c r="F9" s="596" t="s">
        <v>58</v>
      </c>
      <c r="G9" s="597">
        <v>462724796.58999997</v>
      </c>
      <c r="H9" s="596" t="s">
        <v>15</v>
      </c>
      <c r="I9" s="596" t="s">
        <v>65</v>
      </c>
      <c r="J9" s="596" t="s">
        <v>60</v>
      </c>
      <c r="K9" s="606" t="s">
        <v>66</v>
      </c>
      <c r="L9" s="513">
        <v>13225052</v>
      </c>
      <c r="M9" s="513">
        <f>N9+O9</f>
        <v>96798.25</v>
      </c>
      <c r="N9" s="26">
        <v>96798.25</v>
      </c>
      <c r="O9" s="582">
        <v>0</v>
      </c>
      <c r="P9" s="568">
        <f>M9/L9</f>
        <v>7.3193095951531988E-3</v>
      </c>
      <c r="Q9" s="604" t="s">
        <v>251</v>
      </c>
      <c r="R9" s="22"/>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60" x14ac:dyDescent="0.25">
      <c r="A10" s="590"/>
      <c r="B10" s="596"/>
      <c r="C10" s="596"/>
      <c r="D10" s="596"/>
      <c r="E10" s="596"/>
      <c r="F10" s="596"/>
      <c r="G10" s="597"/>
      <c r="H10" s="596"/>
      <c r="I10" s="596"/>
      <c r="J10" s="596"/>
      <c r="K10" s="607"/>
      <c r="L10" s="587"/>
      <c r="M10" s="587"/>
      <c r="N10" s="28" t="s">
        <v>67</v>
      </c>
      <c r="O10" s="588"/>
      <c r="P10" s="569"/>
      <c r="Q10" s="605"/>
      <c r="R10" s="22"/>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row>
    <row r="11" spans="1:76" ht="108.75" customHeight="1" x14ac:dyDescent="0.25">
      <c r="A11" s="591"/>
      <c r="B11" s="596"/>
      <c r="C11" s="596"/>
      <c r="D11" s="596"/>
      <c r="E11" s="596"/>
      <c r="F11" s="596"/>
      <c r="G11" s="597"/>
      <c r="H11" s="596"/>
      <c r="I11" s="596"/>
      <c r="J11" s="596"/>
      <c r="K11" s="608"/>
      <c r="L11" s="514"/>
      <c r="M11" s="514"/>
      <c r="N11" s="29">
        <v>290394.75</v>
      </c>
      <c r="O11" s="583"/>
      <c r="P11" s="570"/>
      <c r="Q11" s="559"/>
      <c r="R11" s="22"/>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row>
    <row r="12" spans="1:76" ht="237" customHeight="1" x14ac:dyDescent="0.25">
      <c r="A12" s="533">
        <v>3</v>
      </c>
      <c r="B12" s="485" t="s">
        <v>17</v>
      </c>
      <c r="C12" s="477" t="s">
        <v>18</v>
      </c>
      <c r="D12" s="477" t="s">
        <v>68</v>
      </c>
      <c r="E12" s="477" t="s">
        <v>19</v>
      </c>
      <c r="F12" s="477" t="s">
        <v>58</v>
      </c>
      <c r="G12" s="560">
        <v>400418989.25999999</v>
      </c>
      <c r="H12" s="477" t="s">
        <v>69</v>
      </c>
      <c r="I12" s="477" t="s">
        <v>70</v>
      </c>
      <c r="J12" s="477" t="s">
        <v>60</v>
      </c>
      <c r="K12" s="572" t="s">
        <v>71</v>
      </c>
      <c r="L12" s="513">
        <v>178471075</v>
      </c>
      <c r="M12" s="513">
        <f>N12+O12</f>
        <v>11053466</v>
      </c>
      <c r="N12" s="30">
        <v>11053466</v>
      </c>
      <c r="O12" s="582">
        <v>0</v>
      </c>
      <c r="P12" s="568">
        <f>M12/L12</f>
        <v>6.1934215390365074E-2</v>
      </c>
      <c r="Q12" s="523" t="s">
        <v>262</v>
      </c>
      <c r="R12" s="22"/>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row>
    <row r="13" spans="1:76" ht="176.25" customHeight="1" x14ac:dyDescent="0.25">
      <c r="A13" s="534"/>
      <c r="B13" s="490"/>
      <c r="C13" s="478"/>
      <c r="D13" s="478"/>
      <c r="E13" s="478"/>
      <c r="F13" s="478"/>
      <c r="G13" s="561"/>
      <c r="H13" s="478"/>
      <c r="I13" s="478"/>
      <c r="J13" s="478"/>
      <c r="K13" s="573"/>
      <c r="L13" s="587"/>
      <c r="M13" s="587"/>
      <c r="N13" s="31" t="s">
        <v>72</v>
      </c>
      <c r="O13" s="588"/>
      <c r="P13" s="569"/>
      <c r="Q13" s="571"/>
      <c r="R13" s="22"/>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row>
    <row r="14" spans="1:76" ht="176.65" customHeight="1" x14ac:dyDescent="0.25">
      <c r="A14" s="534"/>
      <c r="B14" s="490"/>
      <c r="C14" s="478"/>
      <c r="D14" s="478"/>
      <c r="E14" s="478"/>
      <c r="F14" s="478"/>
      <c r="G14" s="561"/>
      <c r="H14" s="478"/>
      <c r="I14" s="478"/>
      <c r="J14" s="478"/>
      <c r="K14" s="574"/>
      <c r="L14" s="514"/>
      <c r="M14" s="514"/>
      <c r="N14" s="32">
        <v>33160392</v>
      </c>
      <c r="O14" s="583"/>
      <c r="P14" s="570"/>
      <c r="Q14" s="571"/>
      <c r="R14" s="22"/>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row>
    <row r="15" spans="1:76" s="27" customFormat="1" ht="360" x14ac:dyDescent="0.25">
      <c r="A15" s="534"/>
      <c r="B15" s="490"/>
      <c r="C15" s="478"/>
      <c r="D15" s="478"/>
      <c r="E15" s="478"/>
      <c r="F15" s="478"/>
      <c r="G15" s="561"/>
      <c r="H15" s="478"/>
      <c r="I15" s="478"/>
      <c r="J15" s="107" t="s">
        <v>10</v>
      </c>
      <c r="K15" s="267" t="s">
        <v>186</v>
      </c>
      <c r="L15" s="197">
        <v>40518449.969999999</v>
      </c>
      <c r="M15" s="170">
        <f t="shared" ref="M15:M23" si="0">N15+O15</f>
        <v>39887710.969999999</v>
      </c>
      <c r="N15" s="33">
        <v>39887710.969999999</v>
      </c>
      <c r="O15" s="34">
        <v>0</v>
      </c>
      <c r="P15" s="109">
        <f t="shared" ref="P15:P23" si="1">M15/L15</f>
        <v>0.98443328902100147</v>
      </c>
      <c r="Q15" s="1" t="s">
        <v>256</v>
      </c>
      <c r="R15" s="22"/>
    </row>
    <row r="16" spans="1:76" s="27" customFormat="1" ht="253.9" customHeight="1" x14ac:dyDescent="0.25">
      <c r="A16" s="534"/>
      <c r="B16" s="490"/>
      <c r="C16" s="478"/>
      <c r="D16" s="478"/>
      <c r="E16" s="478"/>
      <c r="F16" s="478"/>
      <c r="G16" s="561"/>
      <c r="H16" s="478"/>
      <c r="I16" s="478"/>
      <c r="J16" s="168" t="s">
        <v>60</v>
      </c>
      <c r="K16" s="370" t="s">
        <v>243</v>
      </c>
      <c r="L16" s="369">
        <v>823671</v>
      </c>
      <c r="M16" s="356">
        <f t="shared" si="0"/>
        <v>823671</v>
      </c>
      <c r="N16" s="37">
        <v>823671</v>
      </c>
      <c r="O16" s="171">
        <v>0</v>
      </c>
      <c r="P16" s="372">
        <f t="shared" si="1"/>
        <v>1</v>
      </c>
      <c r="Q16" s="1" t="s">
        <v>249</v>
      </c>
      <c r="R16" s="22"/>
    </row>
    <row r="17" spans="1:76" s="27" customFormat="1" ht="183.6" customHeight="1" x14ac:dyDescent="0.25">
      <c r="A17" s="534"/>
      <c r="B17" s="490"/>
      <c r="C17" s="478"/>
      <c r="D17" s="478"/>
      <c r="E17" s="478"/>
      <c r="F17" s="478"/>
      <c r="G17" s="561"/>
      <c r="H17" s="478"/>
      <c r="I17" s="478"/>
      <c r="J17" s="168" t="s">
        <v>60</v>
      </c>
      <c r="K17" s="370" t="s">
        <v>242</v>
      </c>
      <c r="L17" s="368">
        <v>5878388</v>
      </c>
      <c r="M17" s="356">
        <f t="shared" si="0"/>
        <v>5878388</v>
      </c>
      <c r="N17" s="35">
        <v>5878388</v>
      </c>
      <c r="O17" s="172">
        <v>0</v>
      </c>
      <c r="P17" s="372">
        <f t="shared" si="1"/>
        <v>1</v>
      </c>
      <c r="Q17" s="371" t="s">
        <v>244</v>
      </c>
      <c r="R17" s="22"/>
      <c r="S17" s="91"/>
    </row>
    <row r="18" spans="1:76" s="27" customFormat="1" ht="154.9" customHeight="1" x14ac:dyDescent="0.25">
      <c r="A18" s="535"/>
      <c r="B18" s="486"/>
      <c r="C18" s="479"/>
      <c r="D18" s="479"/>
      <c r="E18" s="479"/>
      <c r="F18" s="479"/>
      <c r="G18" s="562"/>
      <c r="H18" s="479"/>
      <c r="I18" s="479"/>
      <c r="J18" s="354" t="s">
        <v>191</v>
      </c>
      <c r="K18" s="355" t="s">
        <v>233</v>
      </c>
      <c r="L18" s="36">
        <v>823671</v>
      </c>
      <c r="M18" s="356">
        <f>N18+O18</f>
        <v>50000</v>
      </c>
      <c r="N18" s="37">
        <v>50000</v>
      </c>
      <c r="O18" s="172">
        <v>0</v>
      </c>
      <c r="P18" s="111">
        <f t="shared" si="1"/>
        <v>6.0703848988248946E-2</v>
      </c>
      <c r="Q18" s="382" t="s">
        <v>245</v>
      </c>
      <c r="R18" s="22"/>
      <c r="S18" s="91"/>
    </row>
    <row r="19" spans="1:76" ht="221.1" customHeight="1" x14ac:dyDescent="0.25">
      <c r="A19" s="533">
        <v>4</v>
      </c>
      <c r="B19" s="536" t="s">
        <v>73</v>
      </c>
      <c r="C19" s="536" t="s">
        <v>190</v>
      </c>
      <c r="D19" s="477" t="s">
        <v>68</v>
      </c>
      <c r="E19" s="576" t="s">
        <v>74</v>
      </c>
      <c r="F19" s="579" t="s">
        <v>58</v>
      </c>
      <c r="G19" s="560">
        <v>433013258.18000001</v>
      </c>
      <c r="H19" s="563" t="s">
        <v>69</v>
      </c>
      <c r="I19" s="580" t="s">
        <v>75</v>
      </c>
      <c r="J19" s="477" t="s">
        <v>60</v>
      </c>
      <c r="K19" s="584" t="s">
        <v>76</v>
      </c>
      <c r="L19" s="454">
        <v>354887803</v>
      </c>
      <c r="M19" s="513">
        <f>N19+O19+N20</f>
        <v>88721951</v>
      </c>
      <c r="N19" s="39">
        <v>88653154</v>
      </c>
      <c r="O19" s="582">
        <v>0</v>
      </c>
      <c r="P19" s="568">
        <f t="shared" si="1"/>
        <v>0.250000000704448</v>
      </c>
      <c r="Q19" s="523" t="s">
        <v>260</v>
      </c>
      <c r="R19" s="22"/>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row>
    <row r="20" spans="1:76" ht="109.15" customHeight="1" x14ac:dyDescent="0.25">
      <c r="A20" s="534"/>
      <c r="B20" s="478"/>
      <c r="C20" s="575"/>
      <c r="D20" s="478"/>
      <c r="E20" s="577"/>
      <c r="F20" s="543"/>
      <c r="G20" s="561"/>
      <c r="H20" s="564"/>
      <c r="I20" s="581"/>
      <c r="J20" s="479"/>
      <c r="K20" s="574"/>
      <c r="L20" s="455"/>
      <c r="M20" s="514"/>
      <c r="N20" s="39">
        <v>68797</v>
      </c>
      <c r="O20" s="583"/>
      <c r="P20" s="570"/>
      <c r="Q20" s="524"/>
      <c r="R20" s="22"/>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31.65" customHeight="1" x14ac:dyDescent="0.25">
      <c r="A21" s="534"/>
      <c r="B21" s="478"/>
      <c r="C21" s="575"/>
      <c r="D21" s="478"/>
      <c r="E21" s="577"/>
      <c r="F21" s="543"/>
      <c r="G21" s="561"/>
      <c r="H21" s="564"/>
      <c r="I21" s="581"/>
      <c r="J21" s="271" t="s">
        <v>191</v>
      </c>
      <c r="K21" s="271" t="s">
        <v>192</v>
      </c>
      <c r="L21" s="269">
        <v>68797</v>
      </c>
      <c r="M21" s="170">
        <f t="shared" si="0"/>
        <v>6880</v>
      </c>
      <c r="N21" s="39">
        <v>6880</v>
      </c>
      <c r="O21" s="270">
        <v>0</v>
      </c>
      <c r="P21" s="111">
        <f t="shared" si="1"/>
        <v>0.10000436065526114</v>
      </c>
      <c r="Q21" s="375" t="s">
        <v>248</v>
      </c>
      <c r="R21" s="22"/>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6" ht="214.15" customHeight="1" x14ac:dyDescent="0.25">
      <c r="A22" s="534"/>
      <c r="B22" s="478"/>
      <c r="C22" s="575"/>
      <c r="D22" s="478"/>
      <c r="E22" s="577"/>
      <c r="F22" s="543"/>
      <c r="G22" s="561"/>
      <c r="H22" s="564"/>
      <c r="I22" s="581"/>
      <c r="J22" s="271" t="s">
        <v>191</v>
      </c>
      <c r="K22" s="281" t="s">
        <v>197</v>
      </c>
      <c r="L22" s="280">
        <v>88653154</v>
      </c>
      <c r="M22" s="170">
        <f t="shared" si="0"/>
        <v>750000</v>
      </c>
      <c r="N22" s="39">
        <v>750000</v>
      </c>
      <c r="O22" s="270">
        <v>0</v>
      </c>
      <c r="P22" s="111">
        <f t="shared" si="1"/>
        <v>8.459935898050509E-3</v>
      </c>
      <c r="Q22" s="384" t="s">
        <v>252</v>
      </c>
      <c r="R22" s="22"/>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row>
    <row r="23" spans="1:76" ht="326.64999999999998" customHeight="1" x14ac:dyDescent="0.25">
      <c r="A23" s="535"/>
      <c r="B23" s="479"/>
      <c r="C23" s="479"/>
      <c r="D23" s="484"/>
      <c r="E23" s="578"/>
      <c r="F23" s="545"/>
      <c r="G23" s="562"/>
      <c r="H23" s="565"/>
      <c r="I23" s="469"/>
      <c r="J23" s="107" t="s">
        <v>12</v>
      </c>
      <c r="K23" s="114" t="s">
        <v>77</v>
      </c>
      <c r="L23" s="36">
        <v>300000</v>
      </c>
      <c r="M23" s="170">
        <f t="shared" si="0"/>
        <v>300000</v>
      </c>
      <c r="N23" s="39">
        <v>300000</v>
      </c>
      <c r="O23" s="173">
        <v>0</v>
      </c>
      <c r="P23" s="111">
        <f t="shared" si="1"/>
        <v>1</v>
      </c>
      <c r="Q23" s="268" t="s">
        <v>189</v>
      </c>
      <c r="R23" s="22"/>
    </row>
    <row r="24" spans="1:76" ht="103.5" customHeight="1" x14ac:dyDescent="0.25">
      <c r="A24" s="632">
        <v>5</v>
      </c>
      <c r="B24" s="566" t="s">
        <v>15</v>
      </c>
      <c r="C24" s="566" t="s">
        <v>78</v>
      </c>
      <c r="D24" s="566" t="s">
        <v>57</v>
      </c>
      <c r="E24" s="566" t="s">
        <v>79</v>
      </c>
      <c r="F24" s="566" t="s">
        <v>20</v>
      </c>
      <c r="G24" s="546">
        <v>383980487.01999998</v>
      </c>
      <c r="H24" s="566" t="s">
        <v>15</v>
      </c>
      <c r="I24" s="566" t="s">
        <v>80</v>
      </c>
      <c r="J24" s="107" t="s">
        <v>60</v>
      </c>
      <c r="K24" s="114" t="s">
        <v>81</v>
      </c>
      <c r="L24" s="36">
        <v>89233</v>
      </c>
      <c r="M24" s="170">
        <v>89233</v>
      </c>
      <c r="N24" s="585">
        <v>393223</v>
      </c>
      <c r="O24" s="173">
        <v>0</v>
      </c>
      <c r="P24" s="111">
        <f t="shared" ref="P24:P33" si="2">M24/L24</f>
        <v>1</v>
      </c>
      <c r="Q24" s="558" t="s">
        <v>82</v>
      </c>
      <c r="R24" s="22"/>
    </row>
    <row r="25" spans="1:76" ht="88.15" customHeight="1" x14ac:dyDescent="0.25">
      <c r="A25" s="591"/>
      <c r="B25" s="567"/>
      <c r="C25" s="567"/>
      <c r="D25" s="567"/>
      <c r="E25" s="567"/>
      <c r="F25" s="567"/>
      <c r="G25" s="548"/>
      <c r="H25" s="567"/>
      <c r="I25" s="567"/>
      <c r="J25" s="107" t="s">
        <v>60</v>
      </c>
      <c r="K25" s="114" t="s">
        <v>83</v>
      </c>
      <c r="L25" s="36">
        <v>303990</v>
      </c>
      <c r="M25" s="170">
        <v>303990</v>
      </c>
      <c r="N25" s="586"/>
      <c r="O25" s="173">
        <v>0</v>
      </c>
      <c r="P25" s="111">
        <f t="shared" si="2"/>
        <v>1</v>
      </c>
      <c r="Q25" s="559"/>
      <c r="R25" s="22"/>
    </row>
    <row r="26" spans="1:76" ht="164.1" customHeight="1" x14ac:dyDescent="0.25">
      <c r="A26" s="340">
        <v>6</v>
      </c>
      <c r="B26" s="341" t="s">
        <v>15</v>
      </c>
      <c r="C26" s="117" t="s">
        <v>25</v>
      </c>
      <c r="D26" s="117" t="s">
        <v>57</v>
      </c>
      <c r="E26" s="117" t="s">
        <v>26</v>
      </c>
      <c r="F26" s="117" t="s">
        <v>84</v>
      </c>
      <c r="G26" s="97">
        <v>77718036.650000006</v>
      </c>
      <c r="H26" s="117" t="s">
        <v>15</v>
      </c>
      <c r="I26" s="117" t="s">
        <v>80</v>
      </c>
      <c r="J26" s="367" t="s">
        <v>60</v>
      </c>
      <c r="K26" s="114" t="s">
        <v>85</v>
      </c>
      <c r="L26" s="36">
        <v>44293.75</v>
      </c>
      <c r="M26" s="170">
        <f t="shared" ref="M26:M27" si="3">N26+O26</f>
        <v>37650</v>
      </c>
      <c r="N26" s="38">
        <v>37650</v>
      </c>
      <c r="O26" s="173">
        <v>0</v>
      </c>
      <c r="P26" s="111">
        <f t="shared" si="2"/>
        <v>0.85000705517144071</v>
      </c>
      <c r="Q26" s="305" t="s">
        <v>86</v>
      </c>
      <c r="R26" s="22"/>
    </row>
    <row r="27" spans="1:76" ht="145.15" customHeight="1" x14ac:dyDescent="0.25">
      <c r="A27" s="340">
        <v>7</v>
      </c>
      <c r="B27" s="341" t="s">
        <v>15</v>
      </c>
      <c r="C27" s="117" t="s">
        <v>27</v>
      </c>
      <c r="D27" s="117" t="s">
        <v>57</v>
      </c>
      <c r="E27" s="117" t="s">
        <v>26</v>
      </c>
      <c r="F27" s="117" t="s">
        <v>20</v>
      </c>
      <c r="G27" s="97">
        <v>429420138.85000002</v>
      </c>
      <c r="H27" s="117" t="s">
        <v>15</v>
      </c>
      <c r="I27" s="117" t="s">
        <v>80</v>
      </c>
      <c r="J27" s="175" t="s">
        <v>60</v>
      </c>
      <c r="K27" s="114" t="s">
        <v>83</v>
      </c>
      <c r="L27" s="36">
        <v>397500</v>
      </c>
      <c r="M27" s="170">
        <f t="shared" si="3"/>
        <v>337875</v>
      </c>
      <c r="N27" s="38">
        <v>337875</v>
      </c>
      <c r="O27" s="173">
        <v>0</v>
      </c>
      <c r="P27" s="111">
        <f t="shared" si="2"/>
        <v>0.85</v>
      </c>
      <c r="Q27" s="383" t="s">
        <v>87</v>
      </c>
      <c r="R27" s="22"/>
    </row>
    <row r="28" spans="1:76" ht="342.6" customHeight="1" x14ac:dyDescent="0.25">
      <c r="A28" s="533">
        <v>11</v>
      </c>
      <c r="B28" s="536" t="s">
        <v>89</v>
      </c>
      <c r="C28" s="536" t="s">
        <v>90</v>
      </c>
      <c r="D28" s="477" t="s">
        <v>68</v>
      </c>
      <c r="E28" s="538" t="s">
        <v>91</v>
      </c>
      <c r="F28" s="542" t="s">
        <v>20</v>
      </c>
      <c r="G28" s="546">
        <v>50983386.560000002</v>
      </c>
      <c r="H28" s="472" t="s">
        <v>69</v>
      </c>
      <c r="I28" s="566" t="s">
        <v>92</v>
      </c>
      <c r="J28" s="168" t="s">
        <v>10</v>
      </c>
      <c r="K28" s="378" t="s">
        <v>254</v>
      </c>
      <c r="L28" s="40">
        <v>9633792.9000000004</v>
      </c>
      <c r="M28" s="176">
        <f>N28+O28</f>
        <v>2135621.39</v>
      </c>
      <c r="N28" s="37">
        <v>2135621.39</v>
      </c>
      <c r="O28" s="42">
        <v>0</v>
      </c>
      <c r="P28" s="111">
        <f t="shared" si="2"/>
        <v>0.22168022627930895</v>
      </c>
      <c r="Q28" s="379" t="s">
        <v>255</v>
      </c>
      <c r="R28" s="22"/>
    </row>
    <row r="29" spans="1:76" ht="64.900000000000006" customHeight="1" x14ac:dyDescent="0.25">
      <c r="A29" s="534"/>
      <c r="B29" s="478"/>
      <c r="C29" s="478"/>
      <c r="D29" s="478"/>
      <c r="E29" s="539"/>
      <c r="F29" s="543"/>
      <c r="G29" s="547"/>
      <c r="H29" s="635"/>
      <c r="I29" s="636"/>
      <c r="J29" s="365" t="s">
        <v>195</v>
      </c>
      <c r="K29" s="378" t="s">
        <v>212</v>
      </c>
      <c r="L29" s="279">
        <v>215985</v>
      </c>
      <c r="M29" s="176">
        <f>N29+O29</f>
        <v>215985</v>
      </c>
      <c r="N29" s="37">
        <v>215985</v>
      </c>
      <c r="O29" s="42">
        <v>0</v>
      </c>
      <c r="P29" s="111">
        <f t="shared" si="2"/>
        <v>1</v>
      </c>
      <c r="Q29" s="329" t="s">
        <v>223</v>
      </c>
      <c r="R29" s="22"/>
    </row>
    <row r="30" spans="1:76" ht="135" customHeight="1" x14ac:dyDescent="0.25">
      <c r="A30" s="534"/>
      <c r="B30" s="478"/>
      <c r="C30" s="478"/>
      <c r="D30" s="537"/>
      <c r="E30" s="540"/>
      <c r="F30" s="544"/>
      <c r="G30" s="547"/>
      <c r="H30" s="635"/>
      <c r="I30" s="636"/>
      <c r="J30" s="107" t="s">
        <v>12</v>
      </c>
      <c r="K30" s="114" t="s">
        <v>93</v>
      </c>
      <c r="L30" s="36">
        <v>1000</v>
      </c>
      <c r="M30" s="36">
        <v>1000</v>
      </c>
      <c r="N30" s="43">
        <v>1000</v>
      </c>
      <c r="O30" s="41">
        <v>0</v>
      </c>
      <c r="P30" s="111">
        <f t="shared" si="2"/>
        <v>1</v>
      </c>
      <c r="Q30" s="174" t="s">
        <v>94</v>
      </c>
      <c r="R30" s="22"/>
    </row>
    <row r="31" spans="1:76" ht="190.5" customHeight="1" x14ac:dyDescent="0.25">
      <c r="A31" s="534"/>
      <c r="B31" s="478"/>
      <c r="C31" s="478"/>
      <c r="D31" s="537"/>
      <c r="E31" s="540"/>
      <c r="F31" s="544"/>
      <c r="G31" s="547"/>
      <c r="H31" s="635"/>
      <c r="I31" s="636"/>
      <c r="J31" s="107" t="s">
        <v>60</v>
      </c>
      <c r="K31" s="266" t="s">
        <v>185</v>
      </c>
      <c r="L31" s="36">
        <v>6773775.2599999998</v>
      </c>
      <c r="M31" s="170">
        <f>N31+O31</f>
        <v>7605522</v>
      </c>
      <c r="N31" s="38">
        <v>7605522</v>
      </c>
      <c r="O31" s="173">
        <v>0</v>
      </c>
      <c r="P31" s="111">
        <f t="shared" si="2"/>
        <v>1.1227892435273974</v>
      </c>
      <c r="Q31" s="282" t="s">
        <v>184</v>
      </c>
      <c r="R31" s="22"/>
    </row>
    <row r="32" spans="1:76" ht="64.900000000000006" customHeight="1" x14ac:dyDescent="0.25">
      <c r="A32" s="535"/>
      <c r="B32" s="479"/>
      <c r="C32" s="479"/>
      <c r="D32" s="484"/>
      <c r="E32" s="541"/>
      <c r="F32" s="545"/>
      <c r="G32" s="548"/>
      <c r="H32" s="473"/>
      <c r="I32" s="567"/>
      <c r="J32" s="175" t="s">
        <v>95</v>
      </c>
      <c r="K32" s="114" t="s">
        <v>96</v>
      </c>
      <c r="L32" s="36">
        <v>0</v>
      </c>
      <c r="M32" s="170">
        <f>N32+O32</f>
        <v>0</v>
      </c>
      <c r="N32" s="25">
        <v>0</v>
      </c>
      <c r="O32" s="173">
        <v>0</v>
      </c>
      <c r="P32" s="111">
        <v>0</v>
      </c>
      <c r="Q32" s="44" t="s">
        <v>97</v>
      </c>
      <c r="R32" s="22"/>
    </row>
    <row r="33" spans="1:18" ht="130.9" customHeight="1" x14ac:dyDescent="0.25">
      <c r="A33" s="177">
        <v>13</v>
      </c>
      <c r="B33" s="178" t="s">
        <v>15</v>
      </c>
      <c r="C33" s="178" t="s">
        <v>21</v>
      </c>
      <c r="D33" s="178" t="s">
        <v>57</v>
      </c>
      <c r="E33" s="376" t="s">
        <v>253</v>
      </c>
      <c r="F33" s="117" t="s">
        <v>20</v>
      </c>
      <c r="G33" s="97">
        <v>75726679.859999999</v>
      </c>
      <c r="H33" s="97" t="s">
        <v>15</v>
      </c>
      <c r="I33" s="2" t="s">
        <v>98</v>
      </c>
      <c r="J33" s="107" t="s">
        <v>60</v>
      </c>
      <c r="K33" s="114" t="s">
        <v>99</v>
      </c>
      <c r="L33" s="110">
        <v>259240</v>
      </c>
      <c r="M33" s="179">
        <f>N33+O33</f>
        <v>259240</v>
      </c>
      <c r="N33" s="35">
        <v>259240</v>
      </c>
      <c r="O33" s="180">
        <v>0</v>
      </c>
      <c r="P33" s="111">
        <f t="shared" si="2"/>
        <v>1</v>
      </c>
      <c r="Q33" s="174" t="s">
        <v>100</v>
      </c>
      <c r="R33" s="22"/>
    </row>
    <row r="34" spans="1:18" ht="120" x14ac:dyDescent="0.25">
      <c r="A34" s="177">
        <v>14</v>
      </c>
      <c r="B34" s="178" t="s">
        <v>15</v>
      </c>
      <c r="C34" s="178" t="s">
        <v>101</v>
      </c>
      <c r="D34" s="178" t="s">
        <v>57</v>
      </c>
      <c r="E34" s="117" t="s">
        <v>24</v>
      </c>
      <c r="F34" s="181" t="s">
        <v>20</v>
      </c>
      <c r="G34" s="97">
        <v>114144662.22</v>
      </c>
      <c r="H34" s="97" t="s">
        <v>15</v>
      </c>
      <c r="I34" s="2" t="s">
        <v>80</v>
      </c>
      <c r="J34" s="233" t="s">
        <v>60</v>
      </c>
      <c r="K34" s="182" t="s">
        <v>102</v>
      </c>
      <c r="L34" s="45">
        <v>186679.77</v>
      </c>
      <c r="M34" s="170">
        <f t="shared" ref="M34:M35" si="4">N34+O34</f>
        <v>195663</v>
      </c>
      <c r="N34" s="46">
        <v>195663</v>
      </c>
      <c r="O34" s="176">
        <v>0</v>
      </c>
      <c r="P34" s="109">
        <f>M34/L34</f>
        <v>1.0481210685014237</v>
      </c>
      <c r="Q34" s="174" t="s">
        <v>103</v>
      </c>
      <c r="R34" s="22"/>
    </row>
    <row r="35" spans="1:18" ht="127.5" customHeight="1" x14ac:dyDescent="0.25">
      <c r="A35" s="177">
        <v>15</v>
      </c>
      <c r="B35" s="178" t="s">
        <v>15</v>
      </c>
      <c r="C35" s="178" t="s">
        <v>22</v>
      </c>
      <c r="D35" s="178" t="s">
        <v>57</v>
      </c>
      <c r="E35" s="117" t="s">
        <v>24</v>
      </c>
      <c r="F35" s="181" t="s">
        <v>20</v>
      </c>
      <c r="G35" s="97">
        <v>97275841.819999993</v>
      </c>
      <c r="H35" s="97" t="s">
        <v>15</v>
      </c>
      <c r="I35" s="2" t="s">
        <v>80</v>
      </c>
      <c r="J35" s="175" t="s">
        <v>60</v>
      </c>
      <c r="K35" s="183" t="s">
        <v>104</v>
      </c>
      <c r="L35" s="184">
        <v>910378.05</v>
      </c>
      <c r="M35" s="40">
        <f t="shared" si="4"/>
        <v>751433</v>
      </c>
      <c r="N35" s="185">
        <v>751433</v>
      </c>
      <c r="O35" s="186">
        <v>0</v>
      </c>
      <c r="P35" s="187">
        <v>1</v>
      </c>
      <c r="Q35" s="188" t="s">
        <v>105</v>
      </c>
      <c r="R35" s="22"/>
    </row>
    <row r="36" spans="1:18" ht="74.45" customHeight="1" x14ac:dyDescent="0.25">
      <c r="A36" s="531">
        <v>32</v>
      </c>
      <c r="B36" s="536" t="s">
        <v>11</v>
      </c>
      <c r="C36" s="552" t="s">
        <v>180</v>
      </c>
      <c r="D36" s="553" t="s">
        <v>88</v>
      </c>
      <c r="E36" s="536" t="s">
        <v>198</v>
      </c>
      <c r="F36" s="536" t="s">
        <v>150</v>
      </c>
      <c r="G36" s="529">
        <v>4146520.73</v>
      </c>
      <c r="H36" s="553" t="s">
        <v>11</v>
      </c>
      <c r="I36" s="553" t="s">
        <v>181</v>
      </c>
      <c r="J36" s="235" t="s">
        <v>152</v>
      </c>
      <c r="K36" s="555" t="s">
        <v>183</v>
      </c>
      <c r="L36" s="527">
        <v>740806.74</v>
      </c>
      <c r="M36" s="239">
        <f>N36+O36</f>
        <v>414621.75</v>
      </c>
      <c r="N36" s="254">
        <v>414621.75</v>
      </c>
      <c r="O36" s="237">
        <v>0</v>
      </c>
      <c r="P36" s="234">
        <v>0</v>
      </c>
      <c r="Q36" s="523" t="s">
        <v>250</v>
      </c>
      <c r="R36" s="22"/>
    </row>
    <row r="37" spans="1:18" ht="80.650000000000006" customHeight="1" x14ac:dyDescent="0.25">
      <c r="A37" s="532"/>
      <c r="B37" s="551"/>
      <c r="C37" s="551"/>
      <c r="D37" s="551"/>
      <c r="E37" s="554"/>
      <c r="F37" s="551"/>
      <c r="G37" s="530"/>
      <c r="H37" s="551"/>
      <c r="I37" s="551"/>
      <c r="J37" s="311" t="s">
        <v>182</v>
      </c>
      <c r="K37" s="551"/>
      <c r="L37" s="528"/>
      <c r="M37" s="307">
        <f>N37+O37</f>
        <v>326184.99</v>
      </c>
      <c r="N37" s="236">
        <v>326184.99</v>
      </c>
      <c r="O37" s="238">
        <v>0</v>
      </c>
      <c r="P37" s="111">
        <v>0</v>
      </c>
      <c r="Q37" s="524"/>
      <c r="R37" s="22"/>
    </row>
    <row r="38" spans="1:18" ht="134.44999999999999" customHeight="1" x14ac:dyDescent="0.25">
      <c r="A38" s="639">
        <v>33</v>
      </c>
      <c r="B38" s="647" t="s">
        <v>15</v>
      </c>
      <c r="C38" s="549" t="s">
        <v>213</v>
      </c>
      <c r="D38" s="549" t="s">
        <v>57</v>
      </c>
      <c r="E38" s="566" t="s">
        <v>217</v>
      </c>
      <c r="F38" s="633" t="s">
        <v>215</v>
      </c>
      <c r="G38" s="529">
        <v>179363388.91</v>
      </c>
      <c r="H38" s="641" t="s">
        <v>214</v>
      </c>
      <c r="I38" s="643"/>
      <c r="J38" s="312" t="s">
        <v>12</v>
      </c>
      <c r="K38" s="637" t="s">
        <v>238</v>
      </c>
      <c r="L38" s="314">
        <v>51000</v>
      </c>
      <c r="M38" s="40">
        <f t="shared" ref="M38" si="5">N38+O38</f>
        <v>51000</v>
      </c>
      <c r="N38" s="309">
        <v>51000</v>
      </c>
      <c r="O38" s="310">
        <v>0</v>
      </c>
      <c r="P38" s="111">
        <f>M38/L38</f>
        <v>1</v>
      </c>
      <c r="Q38" s="381" t="s">
        <v>222</v>
      </c>
      <c r="R38" s="22"/>
    </row>
    <row r="39" spans="1:18" ht="106.15" customHeight="1" x14ac:dyDescent="0.25">
      <c r="A39" s="640"/>
      <c r="B39" s="648"/>
      <c r="C39" s="550"/>
      <c r="D39" s="550"/>
      <c r="E39" s="567"/>
      <c r="F39" s="634"/>
      <c r="G39" s="530"/>
      <c r="H39" s="642"/>
      <c r="I39" s="644"/>
      <c r="J39" s="306" t="s">
        <v>188</v>
      </c>
      <c r="K39" s="638"/>
      <c r="L39" s="40">
        <v>16338074.41</v>
      </c>
      <c r="M39" s="279">
        <f t="shared" ref="M39:M40" si="6">N39+O39</f>
        <v>16338074.41</v>
      </c>
      <c r="N39" s="308">
        <v>16338074.41</v>
      </c>
      <c r="O39" s="189">
        <v>0</v>
      </c>
      <c r="P39" s="323">
        <v>1</v>
      </c>
      <c r="Q39" s="313" t="s">
        <v>224</v>
      </c>
      <c r="R39" s="22"/>
    </row>
    <row r="40" spans="1:18" ht="194.45" customHeight="1" thickBot="1" x14ac:dyDescent="0.3">
      <c r="A40" s="315">
        <v>34</v>
      </c>
      <c r="B40" s="324" t="s">
        <v>9</v>
      </c>
      <c r="C40" s="325" t="s">
        <v>216</v>
      </c>
      <c r="D40" s="325" t="s">
        <v>88</v>
      </c>
      <c r="E40" s="316" t="s">
        <v>219</v>
      </c>
      <c r="F40" s="326" t="s">
        <v>218</v>
      </c>
      <c r="G40" s="317">
        <v>41312631</v>
      </c>
      <c r="H40" s="318" t="s">
        <v>220</v>
      </c>
      <c r="I40" s="319"/>
      <c r="J40" s="327" t="s">
        <v>221</v>
      </c>
      <c r="K40" s="320" t="s">
        <v>232</v>
      </c>
      <c r="L40" s="279">
        <v>6000052.0800000001</v>
      </c>
      <c r="M40" s="279">
        <f t="shared" si="6"/>
        <v>6000052.0800000001</v>
      </c>
      <c r="N40" s="328">
        <v>6000052.0800000001</v>
      </c>
      <c r="O40" s="321">
        <v>0</v>
      </c>
      <c r="P40" s="323">
        <v>1</v>
      </c>
      <c r="Q40" s="322" t="s">
        <v>240</v>
      </c>
      <c r="R40" s="22"/>
    </row>
    <row r="41" spans="1:18" ht="31.9" customHeight="1" thickBot="1" x14ac:dyDescent="0.3">
      <c r="A41" s="240"/>
      <c r="B41" s="241" t="s">
        <v>0</v>
      </c>
      <c r="C41" s="242"/>
      <c r="D41" s="242"/>
      <c r="E41" s="243"/>
      <c r="F41" s="244"/>
      <c r="G41" s="245">
        <f>SUM(G6:G40)</f>
        <v>3112603989.8299999</v>
      </c>
      <c r="H41" s="246"/>
      <c r="I41" s="247"/>
      <c r="J41" s="247"/>
      <c r="K41" s="248"/>
      <c r="L41" s="249">
        <f>SUM(L6:L40)</f>
        <v>826982604.92999995</v>
      </c>
      <c r="M41" s="304">
        <f>SUM(M6:M40)</f>
        <v>183636352.34</v>
      </c>
      <c r="N41" s="250">
        <f>SUM(N6:N40)</f>
        <v>222728971.59</v>
      </c>
      <c r="O41" s="251">
        <f>SUM(O6:O40)</f>
        <v>0</v>
      </c>
      <c r="P41" s="252">
        <f t="shared" ref="P41" si="7">M41/L41</f>
        <v>0.22205588272989601</v>
      </c>
      <c r="Q41" s="253" t="s">
        <v>106</v>
      </c>
      <c r="R41" s="22"/>
    </row>
    <row r="42" spans="1:18" ht="30" customHeight="1" x14ac:dyDescent="0.25">
      <c r="A42" s="48"/>
      <c r="B42" s="49" t="s">
        <v>107</v>
      </c>
      <c r="C42" s="556" t="s">
        <v>108</v>
      </c>
      <c r="D42" s="556"/>
      <c r="E42" s="556"/>
      <c r="F42" s="556"/>
      <c r="G42" s="556"/>
      <c r="H42" s="556"/>
      <c r="I42" s="556"/>
      <c r="J42" s="556"/>
      <c r="K42" s="557"/>
      <c r="L42" s="50" t="s">
        <v>106</v>
      </c>
      <c r="M42" s="50" t="s">
        <v>106</v>
      </c>
      <c r="N42" s="51">
        <f>N6+N9+N12+N15+N16+N18+N19+N20+N21+N22+N23+N28+N29+N30+N36+N37+N38+N40</f>
        <v>151839283.93000001</v>
      </c>
      <c r="O42" s="52" t="s">
        <v>106</v>
      </c>
      <c r="P42" s="53" t="s">
        <v>106</v>
      </c>
      <c r="Q42" s="190" t="s">
        <v>106</v>
      </c>
    </row>
    <row r="43" spans="1:18" ht="30" customHeight="1" x14ac:dyDescent="0.25">
      <c r="A43" s="54"/>
      <c r="B43" s="55" t="s">
        <v>107</v>
      </c>
      <c r="C43" s="525" t="s">
        <v>109</v>
      </c>
      <c r="D43" s="525"/>
      <c r="E43" s="525"/>
      <c r="F43" s="525"/>
      <c r="G43" s="525"/>
      <c r="H43" s="525"/>
      <c r="I43" s="525"/>
      <c r="J43" s="525"/>
      <c r="K43" s="526"/>
      <c r="L43" s="56" t="s">
        <v>106</v>
      </c>
      <c r="M43" s="56" t="s">
        <v>106</v>
      </c>
      <c r="N43" s="57">
        <f>N8+N11+N14</f>
        <v>39092619.25</v>
      </c>
      <c r="O43" s="58" t="s">
        <v>106</v>
      </c>
      <c r="P43" s="59" t="s">
        <v>106</v>
      </c>
      <c r="Q43" s="191" t="s">
        <v>106</v>
      </c>
    </row>
    <row r="44" spans="1:18" ht="30.75" customHeight="1" thickBot="1" x14ac:dyDescent="0.3">
      <c r="A44" s="60"/>
      <c r="B44" s="61" t="s">
        <v>107</v>
      </c>
      <c r="C44" s="645" t="s">
        <v>110</v>
      </c>
      <c r="D44" s="645"/>
      <c r="E44" s="645"/>
      <c r="F44" s="645"/>
      <c r="G44" s="645"/>
      <c r="H44" s="645"/>
      <c r="I44" s="645"/>
      <c r="J44" s="645"/>
      <c r="K44" s="646"/>
      <c r="L44" s="62" t="s">
        <v>106</v>
      </c>
      <c r="M44" s="62" t="s">
        <v>106</v>
      </c>
      <c r="N44" s="63">
        <f>N24+N26+N27+N31+N33+N34+N35+N17+N39</f>
        <v>31797068.41</v>
      </c>
      <c r="O44" s="64">
        <f>O41</f>
        <v>0</v>
      </c>
      <c r="P44" s="192" t="s">
        <v>106</v>
      </c>
      <c r="Q44" s="193" t="s">
        <v>106</v>
      </c>
    </row>
    <row r="45" spans="1:18" x14ac:dyDescent="0.25">
      <c r="A45" s="65"/>
      <c r="B45" s="66"/>
      <c r="C45" s="67"/>
      <c r="D45" s="67"/>
      <c r="E45" s="68"/>
      <c r="F45" s="68"/>
      <c r="G45" s="69"/>
      <c r="H45" s="70"/>
      <c r="I45" s="71"/>
      <c r="J45" s="71"/>
      <c r="K45" s="71"/>
      <c r="L45" s="71"/>
      <c r="M45" s="71"/>
      <c r="N45" s="72"/>
      <c r="O45" s="73"/>
      <c r="P45" s="73"/>
    </row>
    <row r="46" spans="1:18" x14ac:dyDescent="0.25">
      <c r="A46" s="74"/>
      <c r="B46" s="93" t="s">
        <v>111</v>
      </c>
      <c r="C46" s="67"/>
      <c r="D46" s="67"/>
      <c r="E46" s="76"/>
      <c r="F46" s="76"/>
      <c r="G46" s="357"/>
      <c r="H46" s="358"/>
      <c r="I46" s="87"/>
      <c r="J46" s="87"/>
      <c r="K46" s="87"/>
      <c r="L46" s="166"/>
      <c r="M46" s="166"/>
      <c r="N46" s="342"/>
      <c r="O46" s="80"/>
      <c r="P46" s="81"/>
    </row>
    <row r="47" spans="1:18" ht="67.150000000000006" customHeight="1" x14ac:dyDescent="0.25">
      <c r="A47" s="65"/>
      <c r="B47" s="631" t="s">
        <v>237</v>
      </c>
      <c r="C47" s="631"/>
      <c r="D47" s="631"/>
      <c r="E47" s="631"/>
      <c r="F47" s="631"/>
      <c r="G47" s="631"/>
      <c r="H47" s="631"/>
      <c r="I47" s="631"/>
      <c r="J47" s="631"/>
      <c r="K47" s="631"/>
      <c r="L47" s="331"/>
      <c r="M47" s="343"/>
      <c r="N47" s="167"/>
      <c r="O47" s="73"/>
      <c r="P47" s="73"/>
    </row>
    <row r="48" spans="1:18" x14ac:dyDescent="0.25">
      <c r="A48" s="65"/>
      <c r="B48" s="75"/>
      <c r="C48" s="82"/>
      <c r="D48" s="82"/>
      <c r="E48" s="68"/>
      <c r="F48" s="68"/>
      <c r="G48" s="69"/>
      <c r="H48" s="70"/>
      <c r="I48" s="71"/>
      <c r="J48" s="71"/>
      <c r="K48" s="71"/>
      <c r="L48" s="71"/>
      <c r="M48" s="73"/>
      <c r="N48" s="83"/>
      <c r="O48" s="52"/>
      <c r="P48" s="47"/>
    </row>
    <row r="49" spans="1:16" x14ac:dyDescent="0.25">
      <c r="A49" s="65"/>
      <c r="B49" s="75"/>
      <c r="C49" s="82"/>
      <c r="D49" s="82"/>
      <c r="E49" s="68"/>
      <c r="F49" s="68"/>
      <c r="G49" s="69"/>
      <c r="H49" s="70"/>
      <c r="I49" s="71"/>
      <c r="J49" s="71"/>
      <c r="K49" s="71"/>
      <c r="L49" s="71"/>
      <c r="M49" s="73"/>
      <c r="N49" s="84"/>
      <c r="O49" s="52"/>
      <c r="P49" s="47"/>
    </row>
    <row r="50" spans="1:16" x14ac:dyDescent="0.25">
      <c r="A50" s="65"/>
      <c r="B50" s="75"/>
      <c r="C50" s="82"/>
      <c r="D50" s="82"/>
      <c r="E50" s="68"/>
      <c r="F50" s="68"/>
      <c r="G50" s="69"/>
      <c r="H50" s="70"/>
      <c r="I50" s="71"/>
      <c r="J50" s="71"/>
      <c r="K50" s="71"/>
      <c r="L50" s="71"/>
      <c r="M50" s="73"/>
      <c r="N50" s="85"/>
      <c r="O50" s="86"/>
      <c r="P50" s="47"/>
    </row>
    <row r="51" spans="1:16" x14ac:dyDescent="0.25">
      <c r="A51" s="65"/>
      <c r="B51" s="87"/>
      <c r="C51" s="76"/>
      <c r="D51" s="76"/>
      <c r="I51" s="88"/>
      <c r="J51" s="88"/>
      <c r="K51" s="88"/>
      <c r="L51" s="89"/>
      <c r="M51" s="89"/>
      <c r="N51" s="90"/>
      <c r="O51" s="90"/>
      <c r="P51" s="90"/>
    </row>
    <row r="52" spans="1:16" x14ac:dyDescent="0.25">
      <c r="A52" s="65"/>
      <c r="B52" s="87"/>
      <c r="C52" s="76"/>
      <c r="D52" s="76"/>
      <c r="I52" s="88"/>
      <c r="J52" s="88"/>
      <c r="K52" s="88"/>
      <c r="L52" s="89"/>
      <c r="M52" s="89"/>
      <c r="N52" s="90"/>
      <c r="O52" s="90"/>
      <c r="P52" s="91"/>
    </row>
    <row r="53" spans="1:16" x14ac:dyDescent="0.25">
      <c r="A53" s="65"/>
      <c r="I53" s="88"/>
      <c r="J53" s="88"/>
      <c r="K53" s="88"/>
      <c r="L53" s="89"/>
      <c r="M53" s="89"/>
      <c r="N53" s="90"/>
      <c r="O53" s="90"/>
      <c r="P53" s="91"/>
    </row>
    <row r="54" spans="1:16" x14ac:dyDescent="0.25">
      <c r="A54" s="65"/>
      <c r="I54" s="88"/>
      <c r="J54" s="88"/>
      <c r="K54" s="88"/>
      <c r="L54" s="89"/>
      <c r="M54" s="89"/>
      <c r="N54" s="90"/>
      <c r="O54" s="90"/>
      <c r="P54" s="91"/>
    </row>
    <row r="55" spans="1:16" x14ac:dyDescent="0.25">
      <c r="A55" s="65"/>
      <c r="I55" s="88"/>
      <c r="J55" s="88"/>
      <c r="K55" s="88"/>
      <c r="L55" s="88"/>
      <c r="M55" s="88"/>
      <c r="N55" s="91"/>
      <c r="O55" s="91"/>
      <c r="P55" s="91"/>
    </row>
    <row r="56" spans="1:16" x14ac:dyDescent="0.25">
      <c r="A56" s="65"/>
      <c r="I56" s="88"/>
      <c r="J56" s="88"/>
      <c r="K56" s="88"/>
      <c r="L56" s="88"/>
      <c r="M56" s="88"/>
      <c r="N56" s="91"/>
      <c r="O56" s="91"/>
      <c r="P56" s="91"/>
    </row>
    <row r="57" spans="1:16" x14ac:dyDescent="0.25">
      <c r="A57" s="65"/>
      <c r="I57" s="88"/>
      <c r="J57" s="77"/>
      <c r="K57" s="88"/>
      <c r="L57" s="88"/>
      <c r="M57" s="88"/>
      <c r="N57" s="22"/>
      <c r="O57" s="22"/>
      <c r="P57" s="22"/>
    </row>
    <row r="58" spans="1:16" x14ac:dyDescent="0.25">
      <c r="A58" s="65"/>
      <c r="I58" s="88"/>
      <c r="J58" s="77"/>
      <c r="K58" s="88"/>
      <c r="L58" s="88"/>
      <c r="M58" s="88"/>
      <c r="N58" s="22"/>
      <c r="O58" s="22"/>
      <c r="P58" s="22"/>
    </row>
    <row r="59" spans="1:16" x14ac:dyDescent="0.25">
      <c r="A59" s="65"/>
      <c r="I59" s="88"/>
      <c r="J59" s="88"/>
      <c r="K59" s="88"/>
      <c r="L59" s="88"/>
      <c r="M59" s="88"/>
      <c r="N59" s="22"/>
      <c r="O59" s="22"/>
      <c r="P59" s="22"/>
    </row>
    <row r="60" spans="1:16" x14ac:dyDescent="0.25">
      <c r="A60" s="65"/>
      <c r="I60" s="88"/>
      <c r="J60" s="88"/>
      <c r="K60" s="88"/>
      <c r="L60" s="88"/>
      <c r="M60" s="88"/>
      <c r="N60" s="22"/>
      <c r="O60" s="22"/>
      <c r="P60" s="22"/>
    </row>
    <row r="61" spans="1:16" x14ac:dyDescent="0.25">
      <c r="A61" s="65"/>
      <c r="I61" s="88"/>
      <c r="J61" s="88"/>
      <c r="K61" s="88"/>
      <c r="L61" s="88"/>
      <c r="M61" s="88"/>
      <c r="N61" s="22"/>
      <c r="O61" s="22"/>
      <c r="P61" s="22"/>
    </row>
    <row r="62" spans="1:16" x14ac:dyDescent="0.25">
      <c r="A62" s="65"/>
      <c r="I62" s="88"/>
      <c r="J62" s="88"/>
      <c r="K62" s="88"/>
      <c r="L62" s="88"/>
      <c r="M62" s="88"/>
      <c r="N62" s="22"/>
      <c r="O62" s="22"/>
      <c r="P62" s="22"/>
    </row>
    <row r="63" spans="1:16" x14ac:dyDescent="0.25">
      <c r="A63" s="65"/>
      <c r="I63" s="88"/>
      <c r="J63" s="88"/>
      <c r="K63" s="88"/>
      <c r="L63" s="88"/>
      <c r="M63" s="88"/>
      <c r="N63" s="22"/>
      <c r="O63" s="22"/>
      <c r="P63" s="22"/>
    </row>
    <row r="64" spans="1:16" x14ac:dyDescent="0.25">
      <c r="A64" s="65"/>
      <c r="I64" s="88"/>
      <c r="J64" s="88"/>
      <c r="K64" s="88"/>
      <c r="L64" s="88"/>
      <c r="M64" s="88"/>
      <c r="N64" s="22"/>
      <c r="O64" s="22"/>
      <c r="P64" s="22"/>
    </row>
    <row r="65" spans="1:16" x14ac:dyDescent="0.25">
      <c r="A65" s="65"/>
      <c r="I65" s="88"/>
      <c r="J65" s="88"/>
      <c r="K65" s="88"/>
      <c r="L65" s="88"/>
      <c r="M65" s="88"/>
      <c r="N65" s="22"/>
      <c r="O65" s="22"/>
      <c r="P65" s="22"/>
    </row>
    <row r="66" spans="1:16" x14ac:dyDescent="0.25">
      <c r="A66" s="65"/>
      <c r="I66" s="88"/>
      <c r="J66" s="88"/>
      <c r="K66" s="88"/>
      <c r="L66" s="88"/>
      <c r="M66" s="88"/>
      <c r="N66" s="22"/>
      <c r="O66" s="22"/>
      <c r="P66" s="22"/>
    </row>
    <row r="67" spans="1:16" x14ac:dyDescent="0.25">
      <c r="A67" s="65"/>
      <c r="I67" s="88"/>
      <c r="J67" s="88"/>
      <c r="K67" s="88"/>
      <c r="L67" s="88"/>
      <c r="M67" s="88"/>
      <c r="N67" s="22"/>
      <c r="O67" s="22"/>
      <c r="P67" s="22"/>
    </row>
    <row r="68" spans="1:16" x14ac:dyDescent="0.25">
      <c r="A68" s="65"/>
      <c r="I68" s="88"/>
      <c r="J68" s="88"/>
      <c r="K68" s="88"/>
      <c r="L68" s="88"/>
      <c r="M68" s="88"/>
      <c r="N68" s="22"/>
      <c r="O68" s="22"/>
      <c r="P68" s="22"/>
    </row>
    <row r="69" spans="1:16" x14ac:dyDescent="0.25">
      <c r="A69" s="65"/>
      <c r="I69" s="88"/>
      <c r="J69" s="88"/>
      <c r="K69" s="88"/>
      <c r="L69" s="88"/>
      <c r="M69" s="88"/>
      <c r="N69" s="22"/>
      <c r="O69" s="22"/>
      <c r="P69" s="22"/>
    </row>
    <row r="70" spans="1:16" x14ac:dyDescent="0.25">
      <c r="A70" s="65"/>
      <c r="I70" s="88"/>
      <c r="J70" s="88"/>
      <c r="K70" s="88"/>
      <c r="L70" s="88"/>
      <c r="M70" s="88"/>
      <c r="N70" s="22"/>
      <c r="O70" s="22"/>
      <c r="P70" s="22"/>
    </row>
    <row r="71" spans="1:16" x14ac:dyDescent="0.25">
      <c r="A71" s="65"/>
      <c r="I71" s="88"/>
      <c r="J71" s="88"/>
      <c r="K71" s="88"/>
      <c r="L71" s="88"/>
      <c r="M71" s="88"/>
      <c r="N71" s="22"/>
      <c r="O71" s="22"/>
      <c r="P71" s="22"/>
    </row>
    <row r="72" spans="1:16" x14ac:dyDescent="0.25">
      <c r="A72" s="65"/>
      <c r="I72" s="88"/>
      <c r="J72" s="88"/>
      <c r="K72" s="88"/>
      <c r="L72" s="88"/>
      <c r="M72" s="88"/>
      <c r="N72" s="22"/>
      <c r="O72" s="22"/>
      <c r="P72" s="22"/>
    </row>
    <row r="73" spans="1:16" x14ac:dyDescent="0.25">
      <c r="A73" s="65"/>
      <c r="I73" s="88"/>
      <c r="J73" s="88"/>
      <c r="K73" s="88"/>
      <c r="L73" s="88"/>
      <c r="M73" s="88"/>
      <c r="N73" s="22"/>
      <c r="O73" s="22"/>
      <c r="P73" s="22"/>
    </row>
    <row r="74" spans="1:16" x14ac:dyDescent="0.25">
      <c r="A74" s="65"/>
      <c r="I74" s="88"/>
      <c r="J74" s="88"/>
      <c r="K74" s="88"/>
      <c r="L74" s="88"/>
      <c r="M74" s="88"/>
      <c r="N74" s="22"/>
      <c r="O74" s="22"/>
      <c r="P74" s="22"/>
    </row>
    <row r="75" spans="1:16" x14ac:dyDescent="0.25">
      <c r="A75" s="65"/>
      <c r="I75" s="88"/>
      <c r="J75" s="88"/>
      <c r="K75" s="88"/>
      <c r="L75" s="88"/>
      <c r="M75" s="88"/>
      <c r="N75" s="22"/>
      <c r="O75" s="22"/>
      <c r="P75" s="22"/>
    </row>
    <row r="76" spans="1:16" x14ac:dyDescent="0.25">
      <c r="A76" s="65"/>
      <c r="I76" s="88"/>
      <c r="J76" s="88"/>
      <c r="K76" s="88"/>
      <c r="L76" s="88"/>
      <c r="M76" s="88"/>
      <c r="N76" s="22"/>
      <c r="O76" s="22"/>
      <c r="P76" s="22"/>
    </row>
    <row r="77" spans="1:16" x14ac:dyDescent="0.25">
      <c r="A77" s="65"/>
      <c r="I77" s="88"/>
      <c r="J77" s="88"/>
      <c r="K77" s="88"/>
      <c r="L77" s="88"/>
      <c r="M77" s="88"/>
      <c r="N77" s="22"/>
      <c r="O77" s="22"/>
      <c r="P77" s="22"/>
    </row>
    <row r="78" spans="1:16" x14ac:dyDescent="0.25">
      <c r="A78" s="65"/>
      <c r="I78" s="88"/>
      <c r="J78" s="88"/>
      <c r="K78" s="88"/>
      <c r="L78" s="88"/>
      <c r="M78" s="88"/>
      <c r="N78" s="22"/>
      <c r="O78" s="22"/>
      <c r="P78" s="22"/>
    </row>
    <row r="79" spans="1:16" x14ac:dyDescent="0.25">
      <c r="A79" s="65"/>
      <c r="I79" s="88"/>
      <c r="J79" s="88"/>
      <c r="K79" s="88"/>
      <c r="L79" s="88"/>
      <c r="M79" s="88"/>
      <c r="N79" s="22"/>
      <c r="O79" s="22"/>
      <c r="P79" s="22"/>
    </row>
    <row r="80" spans="1:16" x14ac:dyDescent="0.25">
      <c r="A80" s="65"/>
      <c r="I80" s="88"/>
      <c r="J80" s="88"/>
      <c r="K80" s="88"/>
      <c r="L80" s="88"/>
      <c r="M80" s="88"/>
      <c r="N80" s="22"/>
      <c r="O80" s="22"/>
      <c r="P80" s="22"/>
    </row>
    <row r="81" spans="1:16" x14ac:dyDescent="0.25">
      <c r="A81" s="65"/>
      <c r="I81" s="88"/>
      <c r="J81" s="88"/>
      <c r="K81" s="88"/>
      <c r="L81" s="88"/>
      <c r="M81" s="88"/>
      <c r="N81" s="22"/>
      <c r="O81" s="22"/>
      <c r="P81" s="22"/>
    </row>
    <row r="82" spans="1:16" x14ac:dyDescent="0.25">
      <c r="A82" s="65"/>
      <c r="I82" s="88"/>
      <c r="J82" s="88"/>
      <c r="K82" s="88"/>
      <c r="L82" s="88"/>
      <c r="M82" s="88"/>
      <c r="N82" s="22"/>
      <c r="O82" s="22"/>
      <c r="P82" s="22"/>
    </row>
    <row r="83" spans="1:16" x14ac:dyDescent="0.25">
      <c r="A83" s="71"/>
      <c r="I83" s="88"/>
      <c r="J83" s="88"/>
      <c r="K83" s="88"/>
      <c r="L83" s="88"/>
      <c r="M83" s="88"/>
      <c r="N83" s="22"/>
      <c r="O83" s="22"/>
      <c r="P83" s="22"/>
    </row>
    <row r="84" spans="1:16" x14ac:dyDescent="0.25">
      <c r="A84" s="71"/>
      <c r="I84" s="88"/>
      <c r="J84" s="88"/>
      <c r="K84" s="88"/>
      <c r="L84" s="88"/>
      <c r="M84" s="88"/>
      <c r="N84" s="22"/>
      <c r="O84" s="22"/>
      <c r="P84" s="22"/>
    </row>
    <row r="85" spans="1:16" x14ac:dyDescent="0.25">
      <c r="A85" s="71"/>
      <c r="I85" s="88"/>
      <c r="J85" s="88"/>
      <c r="K85" s="88"/>
      <c r="L85" s="88"/>
      <c r="M85" s="88"/>
      <c r="N85" s="22"/>
      <c r="O85" s="22"/>
      <c r="P85" s="22"/>
    </row>
    <row r="86" spans="1:16" x14ac:dyDescent="0.25">
      <c r="A86" s="71"/>
      <c r="I86" s="88"/>
      <c r="J86" s="88"/>
      <c r="K86" s="88"/>
      <c r="L86" s="88"/>
      <c r="M86" s="88"/>
      <c r="N86" s="22"/>
      <c r="O86" s="22"/>
      <c r="P86" s="22"/>
    </row>
    <row r="87" spans="1:16" x14ac:dyDescent="0.25">
      <c r="I87" s="88"/>
      <c r="J87" s="88"/>
      <c r="K87" s="88"/>
      <c r="L87" s="88"/>
      <c r="M87" s="88"/>
      <c r="N87" s="22"/>
      <c r="O87" s="22"/>
      <c r="P87" s="22"/>
    </row>
    <row r="88" spans="1:16" x14ac:dyDescent="0.25">
      <c r="I88" s="88"/>
      <c r="J88" s="88"/>
      <c r="K88" s="88"/>
      <c r="L88" s="88"/>
      <c r="M88" s="88"/>
      <c r="N88" s="22"/>
      <c r="O88" s="22"/>
      <c r="P88" s="22"/>
    </row>
    <row r="89" spans="1:16" x14ac:dyDescent="0.25">
      <c r="I89" s="88"/>
      <c r="J89" s="88"/>
      <c r="K89" s="88"/>
      <c r="L89" s="88"/>
      <c r="M89" s="88"/>
      <c r="N89" s="22"/>
      <c r="O89" s="22"/>
      <c r="P89" s="22"/>
    </row>
    <row r="90" spans="1:16" x14ac:dyDescent="0.25">
      <c r="I90" s="88"/>
      <c r="J90" s="88"/>
      <c r="K90" s="88"/>
      <c r="L90" s="88"/>
      <c r="M90" s="88"/>
      <c r="N90" s="22"/>
      <c r="O90" s="22"/>
      <c r="P90" s="22"/>
    </row>
    <row r="91" spans="1:16" x14ac:dyDescent="0.25">
      <c r="I91" s="88"/>
      <c r="J91" s="88"/>
      <c r="K91" s="88"/>
      <c r="L91" s="88"/>
      <c r="M91" s="88"/>
      <c r="N91" s="22"/>
      <c r="O91" s="22"/>
      <c r="P91" s="22"/>
    </row>
    <row r="92" spans="1:16" x14ac:dyDescent="0.25">
      <c r="I92" s="88"/>
      <c r="J92" s="88"/>
      <c r="K92" s="88"/>
      <c r="L92" s="88"/>
      <c r="M92" s="88"/>
      <c r="N92" s="22"/>
      <c r="O92" s="22"/>
      <c r="P92" s="22"/>
    </row>
    <row r="93" spans="1:16" x14ac:dyDescent="0.25">
      <c r="I93" s="88"/>
      <c r="J93" s="88"/>
      <c r="K93" s="88"/>
      <c r="L93" s="88"/>
      <c r="M93" s="88"/>
      <c r="N93" s="22"/>
      <c r="O93" s="22"/>
      <c r="P93" s="22"/>
    </row>
    <row r="94" spans="1:16" x14ac:dyDescent="0.25">
      <c r="I94" s="88"/>
      <c r="J94" s="88"/>
      <c r="K94" s="88"/>
      <c r="L94" s="88"/>
      <c r="M94" s="88"/>
      <c r="N94" s="22"/>
      <c r="O94" s="22"/>
      <c r="P94" s="22"/>
    </row>
    <row r="95" spans="1:16" x14ac:dyDescent="0.25">
      <c r="I95" s="88"/>
      <c r="J95" s="88"/>
      <c r="K95" s="88"/>
      <c r="L95" s="88"/>
      <c r="M95" s="88"/>
      <c r="N95" s="22"/>
      <c r="O95" s="22"/>
      <c r="P95" s="22"/>
    </row>
    <row r="96" spans="1:16" x14ac:dyDescent="0.25">
      <c r="I96" s="88"/>
      <c r="J96" s="88"/>
      <c r="K96" s="88"/>
      <c r="L96" s="88"/>
      <c r="M96" s="88"/>
      <c r="N96" s="22"/>
      <c r="O96" s="22"/>
      <c r="P96" s="22"/>
    </row>
    <row r="97" spans="9:13" x14ac:dyDescent="0.25">
      <c r="I97" s="88"/>
      <c r="J97" s="88"/>
      <c r="K97" s="88"/>
      <c r="L97" s="88"/>
      <c r="M97" s="88"/>
    </row>
    <row r="98" spans="9:13" x14ac:dyDescent="0.25">
      <c r="I98" s="88"/>
      <c r="J98" s="88"/>
      <c r="K98" s="88"/>
      <c r="L98" s="88"/>
      <c r="M98" s="88"/>
    </row>
    <row r="99" spans="9:13" x14ac:dyDescent="0.25">
      <c r="I99" s="88"/>
      <c r="J99" s="88"/>
      <c r="K99" s="88"/>
      <c r="L99" s="88"/>
      <c r="M99" s="88"/>
    </row>
    <row r="100" spans="9:13" x14ac:dyDescent="0.25">
      <c r="I100" s="88"/>
      <c r="J100" s="88"/>
      <c r="K100" s="88"/>
      <c r="L100" s="88"/>
      <c r="M100" s="88"/>
    </row>
    <row r="101" spans="9:13" x14ac:dyDescent="0.25">
      <c r="I101" s="88"/>
      <c r="J101" s="88"/>
      <c r="K101" s="88"/>
      <c r="L101" s="88"/>
      <c r="M101" s="88"/>
    </row>
    <row r="102" spans="9:13" x14ac:dyDescent="0.25">
      <c r="I102" s="88"/>
      <c r="J102" s="88"/>
      <c r="K102" s="88"/>
      <c r="L102" s="88"/>
      <c r="M102" s="88"/>
    </row>
    <row r="103" spans="9:13" x14ac:dyDescent="0.25">
      <c r="I103" s="88"/>
      <c r="J103" s="88"/>
      <c r="K103" s="88"/>
      <c r="L103" s="88"/>
      <c r="M103" s="88"/>
    </row>
  </sheetData>
  <autoFilter ref="A5:Q44"/>
  <mergeCells count="125">
    <mergeCell ref="F12:F18"/>
    <mergeCell ref="H12:H18"/>
    <mergeCell ref="I12:I18"/>
    <mergeCell ref="G12:G18"/>
    <mergeCell ref="A3:A4"/>
    <mergeCell ref="B3:B4"/>
    <mergeCell ref="C3:C4"/>
    <mergeCell ref="D3:D4"/>
    <mergeCell ref="E3:E4"/>
    <mergeCell ref="F3:F4"/>
    <mergeCell ref="D6:D8"/>
    <mergeCell ref="E6:E8"/>
    <mergeCell ref="D9:D11"/>
    <mergeCell ref="E9:E11"/>
    <mergeCell ref="F9:F11"/>
    <mergeCell ref="A9:A11"/>
    <mergeCell ref="B9:B11"/>
    <mergeCell ref="B47:K47"/>
    <mergeCell ref="F24:F25"/>
    <mergeCell ref="D24:D25"/>
    <mergeCell ref="E24:E25"/>
    <mergeCell ref="B24:B25"/>
    <mergeCell ref="C24:C25"/>
    <mergeCell ref="A24:A25"/>
    <mergeCell ref="G24:G25"/>
    <mergeCell ref="A19:A23"/>
    <mergeCell ref="E38:E39"/>
    <mergeCell ref="F38:F39"/>
    <mergeCell ref="H28:H32"/>
    <mergeCell ref="I28:I32"/>
    <mergeCell ref="K38:K39"/>
    <mergeCell ref="A38:A39"/>
    <mergeCell ref="H38:H39"/>
    <mergeCell ref="I38:I39"/>
    <mergeCell ref="C44:K44"/>
    <mergeCell ref="B38:B39"/>
    <mergeCell ref="Q9:Q11"/>
    <mergeCell ref="K9:K11"/>
    <mergeCell ref="L9:L11"/>
    <mergeCell ref="M9:M11"/>
    <mergeCell ref="G3:G4"/>
    <mergeCell ref="H3:H4"/>
    <mergeCell ref="I3:I4"/>
    <mergeCell ref="Q3:Q4"/>
    <mergeCell ref="K3:K4"/>
    <mergeCell ref="L3:L4"/>
    <mergeCell ref="L6:L8"/>
    <mergeCell ref="M6:M8"/>
    <mergeCell ref="O6:O8"/>
    <mergeCell ref="J3:J4"/>
    <mergeCell ref="M3:O3"/>
    <mergeCell ref="P3:P4"/>
    <mergeCell ref="Q6:Q8"/>
    <mergeCell ref="O12:O14"/>
    <mergeCell ref="A6:A8"/>
    <mergeCell ref="B6:B8"/>
    <mergeCell ref="C6:C8"/>
    <mergeCell ref="O9:O11"/>
    <mergeCell ref="P9:P11"/>
    <mergeCell ref="J12:J14"/>
    <mergeCell ref="J9:J11"/>
    <mergeCell ref="G9:G11"/>
    <mergeCell ref="H9:H11"/>
    <mergeCell ref="I9:I11"/>
    <mergeCell ref="C9:C11"/>
    <mergeCell ref="P6:P8"/>
    <mergeCell ref="F6:F8"/>
    <mergeCell ref="G6:G8"/>
    <mergeCell ref="H6:H8"/>
    <mergeCell ref="I6:I8"/>
    <mergeCell ref="J6:J8"/>
    <mergeCell ref="K6:K8"/>
    <mergeCell ref="A12:A18"/>
    <mergeCell ref="B12:B18"/>
    <mergeCell ref="C12:C18"/>
    <mergeCell ref="D12:D18"/>
    <mergeCell ref="E12:E18"/>
    <mergeCell ref="Q24:Q25"/>
    <mergeCell ref="G19:G23"/>
    <mergeCell ref="H19:H23"/>
    <mergeCell ref="H24:H25"/>
    <mergeCell ref="P12:P14"/>
    <mergeCell ref="Q12:Q14"/>
    <mergeCell ref="K12:K14"/>
    <mergeCell ref="B19:B23"/>
    <mergeCell ref="C19:C23"/>
    <mergeCell ref="D19:D23"/>
    <mergeCell ref="E19:E23"/>
    <mergeCell ref="F19:F23"/>
    <mergeCell ref="I19:I23"/>
    <mergeCell ref="Q19:Q20"/>
    <mergeCell ref="L19:L20"/>
    <mergeCell ref="M19:M20"/>
    <mergeCell ref="O19:O20"/>
    <mergeCell ref="P19:P20"/>
    <mergeCell ref="K19:K20"/>
    <mergeCell ref="J19:J20"/>
    <mergeCell ref="N24:N25"/>
    <mergeCell ref="I24:I25"/>
    <mergeCell ref="L12:L14"/>
    <mergeCell ref="M12:M14"/>
    <mergeCell ref="Q36:Q37"/>
    <mergeCell ref="C43:K43"/>
    <mergeCell ref="L36:L37"/>
    <mergeCell ref="G38:G39"/>
    <mergeCell ref="A36:A37"/>
    <mergeCell ref="A28:A32"/>
    <mergeCell ref="B28:B32"/>
    <mergeCell ref="C28:C32"/>
    <mergeCell ref="D28:D32"/>
    <mergeCell ref="E28:E32"/>
    <mergeCell ref="F28:F32"/>
    <mergeCell ref="G28:G32"/>
    <mergeCell ref="C38:C39"/>
    <mergeCell ref="D38:D39"/>
    <mergeCell ref="B36:B37"/>
    <mergeCell ref="C36:C37"/>
    <mergeCell ref="D36:D37"/>
    <mergeCell ref="E36:E37"/>
    <mergeCell ref="F36:F37"/>
    <mergeCell ref="G36:G37"/>
    <mergeCell ref="H36:H37"/>
    <mergeCell ref="I36:I37"/>
    <mergeCell ref="K36:K37"/>
    <mergeCell ref="C42:K42"/>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 2022
</oddFooter>
  </headerFooter>
  <rowBreaks count="1" manualBreakCount="1">
    <brk id="37"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05EA84E9-E008-46A9-856E-B0E620E506CC}"/>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61. zasedání Rady Karlovarského kraje, které se uskutečnilo dne 24.01.2022 (k bodu č. 5)</dc:title>
  <dc:creator/>
  <cp:lastModifiedBy/>
  <dcterms:created xsi:type="dcterms:W3CDTF">2006-09-16T00:00:00Z</dcterms:created>
  <dcterms:modified xsi:type="dcterms:W3CDTF">2022-01-24T11:55:11Z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