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21570" windowHeight="80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41" i="1" l="1"/>
  <c r="D19" i="1"/>
  <c r="C51" i="1" l="1"/>
  <c r="D9" i="1"/>
  <c r="F9" i="1"/>
  <c r="D11" i="1"/>
  <c r="F11" i="1"/>
  <c r="F15" i="1"/>
  <c r="D17" i="1"/>
  <c r="E51" i="1" s="1"/>
  <c r="F17" i="1"/>
  <c r="F19" i="1"/>
  <c r="D21" i="1"/>
  <c r="F21" i="1"/>
  <c r="D23" i="1"/>
  <c r="F23" i="1"/>
  <c r="D25" i="1"/>
  <c r="F25" i="1"/>
  <c r="F27" i="1"/>
  <c r="D29" i="1"/>
  <c r="F29" i="1"/>
  <c r="D31" i="1"/>
  <c r="F31" i="1"/>
  <c r="D33" i="1"/>
  <c r="F33" i="1"/>
  <c r="D35" i="1"/>
  <c r="F35" i="1"/>
  <c r="D37" i="1"/>
  <c r="F37" i="1"/>
  <c r="D39" i="1"/>
  <c r="F39" i="1"/>
  <c r="F41" i="1"/>
  <c r="D43" i="1"/>
  <c r="F43" i="1"/>
  <c r="D45" i="1"/>
  <c r="F45" i="1"/>
  <c r="D47" i="1"/>
  <c r="F47" i="1"/>
  <c r="C50" i="1"/>
  <c r="F7" i="1"/>
  <c r="D7" i="1"/>
  <c r="F51" i="1" l="1"/>
  <c r="F50" i="1"/>
</calcChain>
</file>

<file path=xl/sharedStrings.xml><?xml version="1.0" encoding="utf-8"?>
<sst xmlns="http://schemas.openxmlformats.org/spreadsheetml/2006/main" count="32" uniqueCount="29">
  <si>
    <t>Celkem</t>
  </si>
  <si>
    <t>Partner</t>
  </si>
  <si>
    <t>P2 Gymnázium Cheb, příspěvková organizace</t>
  </si>
  <si>
    <t>P3 Gymnázium Ostrov, příspěvková organizace</t>
  </si>
  <si>
    <t>P4 Gymnázium Sokolov a Krajské vzdělávací centrum,
příspěvková organizace</t>
  </si>
  <si>
    <t xml:space="preserve">P5 Západočeská univerzita v Plzni – Fakulta aplikovaných věd </t>
  </si>
  <si>
    <t>P6 Integrovaná střední škola Cheb, příspěvková organizace</t>
  </si>
  <si>
    <t>P7 Obchodní akademie, vyšší odborná škola cestovního ruchu a jazyková škola s právem státní jazykové zkoušky Karlovy Vary, příspěvková organizace</t>
  </si>
  <si>
    <t>P8 Střední lesnická škola Žlutice,
příspěvková organizace</t>
  </si>
  <si>
    <t>P9 Střední škola logistická Dalovice, příspěvková organizace</t>
  </si>
  <si>
    <t>P10 Střední odborná škola stavební Karlovy Vary, příspěvková organizace</t>
  </si>
  <si>
    <t>P12 Střední průmyslová škola Ostrov, příspěvková organizace</t>
  </si>
  <si>
    <t>P1 Gymnázium a obchodní akademie Mariánské Lázně, příspěvková organizace</t>
  </si>
  <si>
    <t>P13 Střední škola živnostenská Sokolov, příspěvková organizace</t>
  </si>
  <si>
    <t>P14 Střední zdravotnická škola a vyšší odborná škola zdravotnická Karlovy Vary, příspěvková organizace</t>
  </si>
  <si>
    <t>P15 Střední zdravotnická škola a vyšší odborná škola Cheb, příspěvková organizace</t>
  </si>
  <si>
    <t>P16 Krajská hospodářská komora Karlovarského kraje</t>
  </si>
  <si>
    <t>P17 Gymnázium Aš, příspěvková organizace</t>
  </si>
  <si>
    <t>P18  Integrovaná střední škola technická a ekonomická Sokolov, příspěvková organizace</t>
  </si>
  <si>
    <t>P19 První české gymnázium v Karlových Varech, příspěvková organizace</t>
  </si>
  <si>
    <t>P20 Střední uměleckoprůmyslová škola keramická a sklářská Karlovy Vary, příspěvková organizace</t>
  </si>
  <si>
    <t>Karlovarský kraj</t>
  </si>
  <si>
    <t>pozn. bude si hradit sama</t>
  </si>
  <si>
    <t>5% - vlastní podíl</t>
  </si>
  <si>
    <t>95% - fondy EU</t>
  </si>
  <si>
    <t>Celkem bez P5</t>
  </si>
  <si>
    <t>Investice</t>
  </si>
  <si>
    <t>Neinvestice</t>
  </si>
  <si>
    <t>P11 Střední pedagogická škola, gymnázium a vyšší odborná škola Karlovy Vary,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</si>
</sst>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9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9" fontId="1" fillId="0" borderId="7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2" fillId="0" borderId="25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51"/>
  <sheetViews>
    <sheetView tabSelected="1" topLeftCell="A45" zoomScale="90" zoomScaleNormal="90" workbookViewId="0">
      <selection activeCell="K37" sqref="K37"/>
    </sheetView>
  </sheetViews>
  <sheetFormatPr defaultRowHeight="15" x14ac:dyDescent="0.25"/>
  <cols>
    <col min="2" max="2" width="49.42578125" customWidth="1"/>
    <col min="3" max="4" width="17.7109375" customWidth="1"/>
    <col min="5" max="5" width="19" customWidth="1"/>
    <col min="6" max="6" width="17.7109375" customWidth="1"/>
    <col min="7" max="7" width="15.5703125" customWidth="1"/>
    <col min="8" max="8" width="24.42578125" customWidth="1"/>
    <col min="10" max="10" width="16.28515625" bestFit="1" customWidth="1"/>
  </cols>
  <sheetData>
    <row r="4" spans="2:10" ht="15.75" thickBot="1" x14ac:dyDescent="0.3"/>
    <row r="5" spans="2:10" ht="27" customHeight="1" thickBot="1" x14ac:dyDescent="0.3">
      <c r="B5" s="37" t="s">
        <v>1</v>
      </c>
      <c r="C5" s="37" t="s">
        <v>0</v>
      </c>
      <c r="D5" s="31" t="s">
        <v>24</v>
      </c>
      <c r="E5" s="32"/>
      <c r="F5" s="35" t="s">
        <v>23</v>
      </c>
      <c r="G5" s="36"/>
    </row>
    <row r="6" spans="2:10" ht="27" customHeight="1" thickBot="1" x14ac:dyDescent="0.3">
      <c r="B6" s="43"/>
      <c r="C6" s="42"/>
      <c r="D6" s="1" t="s">
        <v>26</v>
      </c>
      <c r="E6" s="5" t="s">
        <v>27</v>
      </c>
      <c r="F6" s="1" t="s">
        <v>26</v>
      </c>
      <c r="G6" s="6" t="s">
        <v>27</v>
      </c>
    </row>
    <row r="7" spans="2:10" ht="27" customHeight="1" x14ac:dyDescent="0.25">
      <c r="B7" s="37" t="s">
        <v>21</v>
      </c>
      <c r="C7" s="41">
        <v>23889053.879999999</v>
      </c>
      <c r="D7" s="33">
        <f>C7*0.95</f>
        <v>22694601.185999997</v>
      </c>
      <c r="E7" s="34"/>
      <c r="F7" s="39">
        <f>C7*0.05</f>
        <v>1194452.6939999999</v>
      </c>
      <c r="G7" s="40"/>
      <c r="J7" s="2"/>
    </row>
    <row r="8" spans="2:10" ht="27" customHeight="1" thickBot="1" x14ac:dyDescent="0.3">
      <c r="B8" s="38"/>
      <c r="C8" s="19"/>
      <c r="D8" s="9">
        <v>0</v>
      </c>
      <c r="E8" s="10">
        <v>22694601.190000001</v>
      </c>
      <c r="F8" s="8">
        <v>0</v>
      </c>
      <c r="G8" s="11">
        <v>1194452.69</v>
      </c>
      <c r="J8" s="2"/>
    </row>
    <row r="9" spans="2:10" ht="26.25" customHeight="1" thickTop="1" x14ac:dyDescent="0.25">
      <c r="B9" s="23" t="s">
        <v>12</v>
      </c>
      <c r="C9" s="18">
        <v>3458491.35</v>
      </c>
      <c r="D9" s="15">
        <f>C9*0.95</f>
        <v>3285566.7824999997</v>
      </c>
      <c r="E9" s="16"/>
      <c r="F9" s="17">
        <f t="shared" ref="F9:F47" si="0">C9*0.05</f>
        <v>172924.5675</v>
      </c>
      <c r="G9" s="16"/>
      <c r="J9" s="2"/>
    </row>
    <row r="10" spans="2:10" ht="50.1" customHeight="1" thickBot="1" x14ac:dyDescent="0.3">
      <c r="B10" s="24"/>
      <c r="C10" s="19"/>
      <c r="D10" s="7">
        <v>178220</v>
      </c>
      <c r="E10" s="10">
        <v>3107346.78</v>
      </c>
      <c r="F10" s="8">
        <v>9380</v>
      </c>
      <c r="G10" s="11">
        <v>163544.57</v>
      </c>
      <c r="J10" s="2"/>
    </row>
    <row r="11" spans="2:10" ht="26.25" customHeight="1" thickTop="1" x14ac:dyDescent="0.25">
      <c r="B11" s="20" t="s">
        <v>2</v>
      </c>
      <c r="C11" s="18">
        <v>7543202.7999999998</v>
      </c>
      <c r="D11" s="28">
        <f>C11*0.95</f>
        <v>7166042.6599999992</v>
      </c>
      <c r="E11" s="29"/>
      <c r="F11" s="30">
        <f t="shared" si="0"/>
        <v>377160.14</v>
      </c>
      <c r="G11" s="29"/>
      <c r="J11" s="2"/>
    </row>
    <row r="12" spans="2:10" ht="50.1" customHeight="1" thickBot="1" x14ac:dyDescent="0.3">
      <c r="B12" s="21"/>
      <c r="C12" s="19"/>
      <c r="D12" s="7">
        <v>1600750</v>
      </c>
      <c r="E12" s="10">
        <v>5565292.6600000001</v>
      </c>
      <c r="F12" s="8">
        <v>84250</v>
      </c>
      <c r="G12" s="11">
        <v>292910.14</v>
      </c>
      <c r="J12" s="2"/>
    </row>
    <row r="13" spans="2:10" ht="27.75" customHeight="1" thickTop="1" x14ac:dyDescent="0.25">
      <c r="B13" s="20" t="s">
        <v>3</v>
      </c>
      <c r="C13" s="18">
        <v>3612789.1</v>
      </c>
      <c r="D13" s="15">
        <v>3432149.64</v>
      </c>
      <c r="E13" s="16"/>
      <c r="F13" s="15">
        <f>C13*0.05</f>
        <v>180639.45500000002</v>
      </c>
      <c r="G13" s="16"/>
      <c r="J13" s="2"/>
    </row>
    <row r="14" spans="2:10" ht="50.1" customHeight="1" thickBot="1" x14ac:dyDescent="0.3">
      <c r="B14" s="21"/>
      <c r="C14" s="19"/>
      <c r="D14" s="7">
        <v>97707.5</v>
      </c>
      <c r="E14" s="10">
        <v>3334442.14</v>
      </c>
      <c r="F14" s="8">
        <v>5142.5</v>
      </c>
      <c r="G14" s="11">
        <v>175496.95999999999</v>
      </c>
      <c r="J14" s="2"/>
    </row>
    <row r="15" spans="2:10" ht="27.75" customHeight="1" thickTop="1" x14ac:dyDescent="0.25">
      <c r="B15" s="20" t="s">
        <v>4</v>
      </c>
      <c r="C15" s="18">
        <v>4285314.9000000004</v>
      </c>
      <c r="D15" s="15">
        <v>4071049.15</v>
      </c>
      <c r="E15" s="16"/>
      <c r="F15" s="15">
        <f t="shared" si="0"/>
        <v>214265.74500000002</v>
      </c>
      <c r="G15" s="16"/>
      <c r="J15" s="2"/>
    </row>
    <row r="16" spans="2:10" ht="50.1" customHeight="1" thickBot="1" x14ac:dyDescent="0.3">
      <c r="B16" s="21"/>
      <c r="C16" s="19"/>
      <c r="D16" s="7">
        <v>779000</v>
      </c>
      <c r="E16" s="10">
        <v>3292049.15</v>
      </c>
      <c r="F16" s="8">
        <v>41000</v>
      </c>
      <c r="G16" s="11">
        <v>173265.75</v>
      </c>
      <c r="J16" s="2"/>
    </row>
    <row r="17" spans="2:10" ht="28.5" customHeight="1" thickTop="1" x14ac:dyDescent="0.25">
      <c r="B17" s="20" t="s">
        <v>5</v>
      </c>
      <c r="C17" s="18">
        <v>652058.4</v>
      </c>
      <c r="D17" s="15">
        <f>C17*0.95</f>
        <v>619455.48</v>
      </c>
      <c r="E17" s="16"/>
      <c r="F17" s="15">
        <f t="shared" si="0"/>
        <v>32602.920000000002</v>
      </c>
      <c r="G17" s="16"/>
      <c r="H17" t="s">
        <v>22</v>
      </c>
      <c r="J17" s="2"/>
    </row>
    <row r="18" spans="2:10" ht="50.1" customHeight="1" thickBot="1" x14ac:dyDescent="0.3">
      <c r="B18" s="21"/>
      <c r="C18" s="19"/>
      <c r="D18" s="7">
        <v>0</v>
      </c>
      <c r="E18" s="10">
        <v>619455.48</v>
      </c>
      <c r="F18" s="8">
        <v>0</v>
      </c>
      <c r="G18" s="11">
        <v>32602.92</v>
      </c>
      <c r="J18" s="2"/>
    </row>
    <row r="19" spans="2:10" ht="27.75" customHeight="1" thickTop="1" x14ac:dyDescent="0.25">
      <c r="B19" s="20" t="s">
        <v>6</v>
      </c>
      <c r="C19" s="18">
        <v>4804660.0199999996</v>
      </c>
      <c r="D19" s="15">
        <f>C19*0.95</f>
        <v>4564427.0189999994</v>
      </c>
      <c r="E19" s="16"/>
      <c r="F19" s="15">
        <f t="shared" si="0"/>
        <v>240233.00099999999</v>
      </c>
      <c r="G19" s="16"/>
      <c r="J19" s="2"/>
    </row>
    <row r="20" spans="2:10" ht="50.1" customHeight="1" thickBot="1" x14ac:dyDescent="0.3">
      <c r="B20" s="21"/>
      <c r="C20" s="19"/>
      <c r="D20" s="7">
        <v>3325000</v>
      </c>
      <c r="E20" s="10">
        <v>1239427.02</v>
      </c>
      <c r="F20" s="8">
        <v>175000</v>
      </c>
      <c r="G20" s="11">
        <v>65233</v>
      </c>
      <c r="J20" s="2"/>
    </row>
    <row r="21" spans="2:10" ht="25.5" customHeight="1" thickTop="1" x14ac:dyDescent="0.25">
      <c r="B21" s="20" t="s">
        <v>7</v>
      </c>
      <c r="C21" s="18">
        <v>2076422.55</v>
      </c>
      <c r="D21" s="15">
        <f>C21*0.95</f>
        <v>1972601.4224999999</v>
      </c>
      <c r="E21" s="16"/>
      <c r="F21" s="15">
        <f t="shared" si="0"/>
        <v>103821.1275</v>
      </c>
      <c r="G21" s="16"/>
      <c r="J21" s="2"/>
    </row>
    <row r="22" spans="2:10" ht="50.1" customHeight="1" thickBot="1" x14ac:dyDescent="0.3">
      <c r="B22" s="21"/>
      <c r="C22" s="19"/>
      <c r="D22" s="7">
        <v>195300.05</v>
      </c>
      <c r="E22" s="10">
        <v>1777301.37</v>
      </c>
      <c r="F22" s="8">
        <v>10278.950000000001</v>
      </c>
      <c r="G22" s="11">
        <v>93542.18</v>
      </c>
      <c r="J22" s="2"/>
    </row>
    <row r="23" spans="2:10" ht="28.5" customHeight="1" thickTop="1" x14ac:dyDescent="0.25">
      <c r="B23" s="20" t="s">
        <v>8</v>
      </c>
      <c r="C23" s="18">
        <v>5253482.04</v>
      </c>
      <c r="D23" s="15">
        <f>C23*0.95</f>
        <v>4990807.9380000001</v>
      </c>
      <c r="E23" s="16"/>
      <c r="F23" s="15">
        <f t="shared" si="0"/>
        <v>262674.10200000001</v>
      </c>
      <c r="G23" s="16"/>
      <c r="J23" s="2"/>
    </row>
    <row r="24" spans="2:10" ht="50.1" customHeight="1" thickBot="1" x14ac:dyDescent="0.3">
      <c r="B24" s="21"/>
      <c r="C24" s="19"/>
      <c r="D24" s="7">
        <v>3751550</v>
      </c>
      <c r="E24" s="10">
        <v>1239257.94</v>
      </c>
      <c r="F24" s="8">
        <v>197450</v>
      </c>
      <c r="G24" s="11">
        <v>65224.1</v>
      </c>
      <c r="J24" s="2"/>
    </row>
    <row r="25" spans="2:10" ht="28.5" customHeight="1" thickTop="1" x14ac:dyDescent="0.25">
      <c r="B25" s="20" t="s">
        <v>9</v>
      </c>
      <c r="C25" s="18">
        <v>7081937.8499999996</v>
      </c>
      <c r="D25" s="15">
        <f>C25*0.95</f>
        <v>6727840.9574999996</v>
      </c>
      <c r="E25" s="16"/>
      <c r="F25" s="15">
        <f t="shared" si="0"/>
        <v>354096.89250000002</v>
      </c>
      <c r="G25" s="16"/>
      <c r="J25" s="2"/>
    </row>
    <row r="26" spans="2:10" ht="50.1" customHeight="1" thickBot="1" x14ac:dyDescent="0.3">
      <c r="B26" s="21"/>
      <c r="C26" s="19"/>
      <c r="D26" s="7">
        <v>1881000</v>
      </c>
      <c r="E26" s="10">
        <v>4846840.96</v>
      </c>
      <c r="F26" s="8">
        <v>99000</v>
      </c>
      <c r="G26" s="11">
        <v>255096.89</v>
      </c>
      <c r="J26" s="2"/>
    </row>
    <row r="27" spans="2:10" ht="27.75" customHeight="1" thickTop="1" x14ac:dyDescent="0.25">
      <c r="B27" s="20" t="s">
        <v>10</v>
      </c>
      <c r="C27" s="18">
        <v>10061256.5</v>
      </c>
      <c r="D27" s="15">
        <v>9558193.6699999999</v>
      </c>
      <c r="E27" s="16"/>
      <c r="F27" s="15">
        <f t="shared" si="0"/>
        <v>503062.82500000001</v>
      </c>
      <c r="G27" s="16"/>
      <c r="J27" s="2"/>
    </row>
    <row r="28" spans="2:10" ht="50.1" customHeight="1" thickBot="1" x14ac:dyDescent="0.3">
      <c r="B28" s="21"/>
      <c r="C28" s="19"/>
      <c r="D28" s="7">
        <v>4779925</v>
      </c>
      <c r="E28" s="10">
        <v>4778268.67</v>
      </c>
      <c r="F28" s="8">
        <v>251575</v>
      </c>
      <c r="G28" s="11">
        <v>251487.83</v>
      </c>
      <c r="J28" s="2"/>
    </row>
    <row r="29" spans="2:10" ht="27" customHeight="1" thickTop="1" x14ac:dyDescent="0.25">
      <c r="B29" s="26" t="s">
        <v>28</v>
      </c>
      <c r="C29" s="18">
        <v>1997322.6</v>
      </c>
      <c r="D29" s="15">
        <f>C29*0.95</f>
        <v>1897456.47</v>
      </c>
      <c r="E29" s="16"/>
      <c r="F29" s="15">
        <f t="shared" si="0"/>
        <v>99866.13</v>
      </c>
      <c r="G29" s="16"/>
      <c r="J29" s="2"/>
    </row>
    <row r="30" spans="2:10" ht="50.1" customHeight="1" thickBot="1" x14ac:dyDescent="0.3">
      <c r="B30" s="27"/>
      <c r="C30" s="19"/>
      <c r="D30" s="7">
        <v>0</v>
      </c>
      <c r="E30" s="10">
        <v>1897456.47</v>
      </c>
      <c r="F30" s="8">
        <v>0</v>
      </c>
      <c r="G30" s="11">
        <v>99866.13</v>
      </c>
      <c r="J30" s="2"/>
    </row>
    <row r="31" spans="2:10" ht="27" customHeight="1" thickTop="1" x14ac:dyDescent="0.25">
      <c r="B31" s="20" t="s">
        <v>11</v>
      </c>
      <c r="C31" s="18">
        <v>6071500.3899999997</v>
      </c>
      <c r="D31" s="15">
        <f>C31*0.95</f>
        <v>5767925.3704999993</v>
      </c>
      <c r="E31" s="16"/>
      <c r="F31" s="15">
        <f t="shared" si="0"/>
        <v>303575.01949999999</v>
      </c>
      <c r="G31" s="16"/>
      <c r="J31" s="2"/>
    </row>
    <row r="32" spans="2:10" ht="50.1" customHeight="1" thickBot="1" x14ac:dyDescent="0.3">
      <c r="B32" s="21"/>
      <c r="C32" s="19"/>
      <c r="D32" s="7">
        <v>665000</v>
      </c>
      <c r="E32" s="10">
        <v>5102925.37</v>
      </c>
      <c r="F32" s="8">
        <v>35000</v>
      </c>
      <c r="G32" s="11">
        <v>268575.02</v>
      </c>
      <c r="J32" s="2"/>
    </row>
    <row r="33" spans="2:10" ht="27.75" customHeight="1" thickTop="1" x14ac:dyDescent="0.25">
      <c r="B33" s="20" t="s">
        <v>13</v>
      </c>
      <c r="C33" s="18">
        <v>1511498.16</v>
      </c>
      <c r="D33" s="15">
        <f>C33*0.95</f>
        <v>1435923.2519999999</v>
      </c>
      <c r="E33" s="16"/>
      <c r="F33" s="15">
        <f t="shared" si="0"/>
        <v>75574.907999999996</v>
      </c>
      <c r="G33" s="16"/>
      <c r="J33" s="2"/>
    </row>
    <row r="34" spans="2:10" ht="50.1" customHeight="1" thickBot="1" x14ac:dyDescent="0.3">
      <c r="B34" s="21"/>
      <c r="C34" s="19"/>
      <c r="D34" s="7">
        <v>332500</v>
      </c>
      <c r="E34" s="10">
        <v>1103423.25</v>
      </c>
      <c r="F34" s="8">
        <v>17500</v>
      </c>
      <c r="G34" s="11">
        <v>58074.91</v>
      </c>
      <c r="J34" s="2"/>
    </row>
    <row r="35" spans="2:10" ht="27.75" customHeight="1" thickTop="1" x14ac:dyDescent="0.25">
      <c r="B35" s="20" t="s">
        <v>14</v>
      </c>
      <c r="C35" s="18">
        <v>3808090.4</v>
      </c>
      <c r="D35" s="15">
        <f>C35*0.95</f>
        <v>3617685.88</v>
      </c>
      <c r="E35" s="16"/>
      <c r="F35" s="15">
        <f t="shared" si="0"/>
        <v>190404.52000000002</v>
      </c>
      <c r="G35" s="16"/>
      <c r="J35" s="2"/>
    </row>
    <row r="36" spans="2:10" ht="50.1" customHeight="1" thickBot="1" x14ac:dyDescent="0.3">
      <c r="B36" s="21"/>
      <c r="C36" s="19"/>
      <c r="D36" s="7">
        <v>568313.75</v>
      </c>
      <c r="E36" s="10">
        <v>3049372.13</v>
      </c>
      <c r="F36" s="8">
        <v>29911.25</v>
      </c>
      <c r="G36" s="11">
        <v>160493.26999999999</v>
      </c>
      <c r="J36" s="2"/>
    </row>
    <row r="37" spans="2:10" ht="27" customHeight="1" thickTop="1" x14ac:dyDescent="0.25">
      <c r="B37" s="20" t="s">
        <v>15</v>
      </c>
      <c r="C37" s="18">
        <v>934436</v>
      </c>
      <c r="D37" s="15">
        <f>C37*0.95</f>
        <v>887714.2</v>
      </c>
      <c r="E37" s="16"/>
      <c r="F37" s="15">
        <f t="shared" si="0"/>
        <v>46721.8</v>
      </c>
      <c r="G37" s="16"/>
      <c r="J37" s="2"/>
    </row>
    <row r="38" spans="2:10" ht="50.1" customHeight="1" thickBot="1" x14ac:dyDescent="0.3">
      <c r="B38" s="21"/>
      <c r="C38" s="19"/>
      <c r="D38" s="7">
        <v>0</v>
      </c>
      <c r="E38" s="10">
        <v>887714.2</v>
      </c>
      <c r="F38" s="8">
        <v>0</v>
      </c>
      <c r="G38" s="11">
        <v>46721.8</v>
      </c>
      <c r="J38" s="2"/>
    </row>
    <row r="39" spans="2:10" ht="27.75" customHeight="1" thickTop="1" x14ac:dyDescent="0.25">
      <c r="B39" s="20" t="s">
        <v>16</v>
      </c>
      <c r="C39" s="18">
        <v>9252831</v>
      </c>
      <c r="D39" s="15">
        <f>C39*0.95</f>
        <v>8790189.4499999993</v>
      </c>
      <c r="E39" s="16"/>
      <c r="F39" s="15">
        <f t="shared" si="0"/>
        <v>462641.55000000005</v>
      </c>
      <c r="G39" s="16"/>
      <c r="J39" s="2"/>
    </row>
    <row r="40" spans="2:10" ht="50.1" customHeight="1" thickBot="1" x14ac:dyDescent="0.3">
      <c r="B40" s="21"/>
      <c r="C40" s="19"/>
      <c r="D40" s="7">
        <v>0</v>
      </c>
      <c r="E40" s="10">
        <v>8790189.4499999993</v>
      </c>
      <c r="F40" s="8">
        <v>0</v>
      </c>
      <c r="G40" s="11">
        <v>462641.55</v>
      </c>
      <c r="J40" s="2"/>
    </row>
    <row r="41" spans="2:10" ht="27" customHeight="1" thickTop="1" x14ac:dyDescent="0.25">
      <c r="B41" s="20" t="s">
        <v>17</v>
      </c>
      <c r="C41" s="18">
        <v>92408</v>
      </c>
      <c r="D41" s="15">
        <f>C41*0.95</f>
        <v>87787.599999999991</v>
      </c>
      <c r="E41" s="16"/>
      <c r="F41" s="15">
        <f t="shared" si="0"/>
        <v>4620.4000000000005</v>
      </c>
      <c r="G41" s="16"/>
      <c r="J41" s="2"/>
    </row>
    <row r="42" spans="2:10" ht="50.1" customHeight="1" thickBot="1" x14ac:dyDescent="0.3">
      <c r="B42" s="21"/>
      <c r="C42" s="19"/>
      <c r="D42" s="7">
        <v>0</v>
      </c>
      <c r="E42" s="10">
        <v>87787.6</v>
      </c>
      <c r="F42" s="8">
        <v>0</v>
      </c>
      <c r="G42" s="11">
        <v>4620.3999999999996</v>
      </c>
      <c r="J42" s="2"/>
    </row>
    <row r="43" spans="2:10" ht="25.5" customHeight="1" thickTop="1" x14ac:dyDescent="0.25">
      <c r="B43" s="20" t="s">
        <v>18</v>
      </c>
      <c r="C43" s="18">
        <v>1994920</v>
      </c>
      <c r="D43" s="15">
        <f>C43*0.95</f>
        <v>1895174</v>
      </c>
      <c r="E43" s="16"/>
      <c r="F43" s="15">
        <f t="shared" si="0"/>
        <v>99746</v>
      </c>
      <c r="G43" s="16"/>
      <c r="J43" s="2"/>
    </row>
    <row r="44" spans="2:10" ht="50.1" customHeight="1" thickBot="1" x14ac:dyDescent="0.3">
      <c r="B44" s="21"/>
      <c r="C44" s="19"/>
      <c r="D44" s="7">
        <v>0</v>
      </c>
      <c r="E44" s="10">
        <v>1895174</v>
      </c>
      <c r="F44" s="8">
        <v>0</v>
      </c>
      <c r="G44" s="11">
        <v>99746</v>
      </c>
      <c r="J44" s="2"/>
    </row>
    <row r="45" spans="2:10" ht="27.75" customHeight="1" thickTop="1" x14ac:dyDescent="0.25">
      <c r="B45" s="20" t="s">
        <v>19</v>
      </c>
      <c r="C45" s="18">
        <v>501358</v>
      </c>
      <c r="D45" s="15">
        <f>C45*0.95</f>
        <v>476290.1</v>
      </c>
      <c r="E45" s="16"/>
      <c r="F45" s="15">
        <f t="shared" si="0"/>
        <v>25067.9</v>
      </c>
      <c r="G45" s="16"/>
      <c r="J45" s="2"/>
    </row>
    <row r="46" spans="2:10" ht="50.1" customHeight="1" thickBot="1" x14ac:dyDescent="0.3">
      <c r="B46" s="21"/>
      <c r="C46" s="19"/>
      <c r="D46" s="7">
        <v>0</v>
      </c>
      <c r="E46" s="10">
        <v>476290.1</v>
      </c>
      <c r="F46" s="8">
        <v>0</v>
      </c>
      <c r="G46" s="11">
        <v>25067.9</v>
      </c>
      <c r="J46" s="2"/>
    </row>
    <row r="47" spans="2:10" ht="27.75" customHeight="1" thickTop="1" x14ac:dyDescent="0.25">
      <c r="B47" s="20" t="s">
        <v>20</v>
      </c>
      <c r="C47" s="18">
        <v>857466</v>
      </c>
      <c r="D47" s="15">
        <f>C47*0.95</f>
        <v>814592.7</v>
      </c>
      <c r="E47" s="16"/>
      <c r="F47" s="17">
        <f t="shared" si="0"/>
        <v>42873.3</v>
      </c>
      <c r="G47" s="16"/>
      <c r="J47" s="2"/>
    </row>
    <row r="48" spans="2:10" ht="50.1" customHeight="1" thickBot="1" x14ac:dyDescent="0.3">
      <c r="B48" s="25"/>
      <c r="C48" s="22"/>
      <c r="D48" s="12">
        <v>0</v>
      </c>
      <c r="E48" s="3">
        <v>814592.7</v>
      </c>
      <c r="F48" s="13">
        <v>0</v>
      </c>
      <c r="G48" s="14">
        <v>42873.3</v>
      </c>
      <c r="J48" s="2"/>
    </row>
    <row r="50" spans="2:6" x14ac:dyDescent="0.25">
      <c r="B50" s="4" t="s">
        <v>0</v>
      </c>
      <c r="C50" s="2">
        <f>SUM(C7:C47)</f>
        <v>99740499.939999998</v>
      </c>
      <c r="D50" s="2"/>
      <c r="E50" s="2">
        <v>94753474.939999998</v>
      </c>
      <c r="F50" s="2">
        <f>F7+F9+F11+F13+F15+F17+F19+F21+F23+F25+F27+F29+F31+F33+F35+F37+F39+F41+F43+F45+F47</f>
        <v>4987024.9970000004</v>
      </c>
    </row>
    <row r="51" spans="2:6" x14ac:dyDescent="0.25">
      <c r="B51" s="4" t="s">
        <v>25</v>
      </c>
      <c r="C51" s="2">
        <f>SUM(C7:C47)-C17</f>
        <v>99088441.539999992</v>
      </c>
      <c r="D51" s="2"/>
      <c r="E51" s="2">
        <f>E50-D17</f>
        <v>94134019.459999993</v>
      </c>
      <c r="F51" s="2">
        <f>F7+F9+F11+F13+F15+F19+F21+F23+F25+F27+F29+F31+F33+F35+F37+F39+F41+F43+F45+F47</f>
        <v>4954422.0770000005</v>
      </c>
    </row>
  </sheetData>
  <mergeCells count="88">
    <mergeCell ref="D5:E5"/>
    <mergeCell ref="D7:E7"/>
    <mergeCell ref="F5:G5"/>
    <mergeCell ref="B7:B8"/>
    <mergeCell ref="F7:G7"/>
    <mergeCell ref="C7:C8"/>
    <mergeCell ref="C5:C6"/>
    <mergeCell ref="B5:B6"/>
    <mergeCell ref="D9:E9"/>
    <mergeCell ref="F9:G9"/>
    <mergeCell ref="D11:E11"/>
    <mergeCell ref="F11:G11"/>
    <mergeCell ref="C9:C10"/>
    <mergeCell ref="C11:C12"/>
    <mergeCell ref="B33:B34"/>
    <mergeCell ref="B9:B10"/>
    <mergeCell ref="B11:B12"/>
    <mergeCell ref="B47:B48"/>
    <mergeCell ref="B45:B46"/>
    <mergeCell ref="B43:B44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5:B36"/>
    <mergeCell ref="B37:B38"/>
    <mergeCell ref="B39:B40"/>
    <mergeCell ref="B41:B42"/>
    <mergeCell ref="C47:C48"/>
    <mergeCell ref="C45:C46"/>
    <mergeCell ref="C43:C44"/>
    <mergeCell ref="C37:C38"/>
    <mergeCell ref="C39:C40"/>
    <mergeCell ref="C41:C42"/>
    <mergeCell ref="C35:C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13:E13"/>
    <mergeCell ref="F13:G13"/>
    <mergeCell ref="D15:E15"/>
    <mergeCell ref="F15:G15"/>
    <mergeCell ref="D17:E17"/>
    <mergeCell ref="F17:G17"/>
    <mergeCell ref="D19:E19"/>
    <mergeCell ref="F19:G19"/>
    <mergeCell ref="D21:E21"/>
    <mergeCell ref="F21:G21"/>
    <mergeCell ref="D23:E23"/>
    <mergeCell ref="F23:G23"/>
    <mergeCell ref="D25:E25"/>
    <mergeCell ref="F25:G25"/>
    <mergeCell ref="D27:E27"/>
    <mergeCell ref="F27:G27"/>
    <mergeCell ref="D29:E29"/>
    <mergeCell ref="F29:G29"/>
    <mergeCell ref="D31:E31"/>
    <mergeCell ref="F31:G31"/>
    <mergeCell ref="D33:E33"/>
    <mergeCell ref="F33:G33"/>
    <mergeCell ref="D35:E35"/>
    <mergeCell ref="F35:G35"/>
    <mergeCell ref="D37:E37"/>
    <mergeCell ref="F37:G37"/>
    <mergeCell ref="D45:E45"/>
    <mergeCell ref="F45:G45"/>
    <mergeCell ref="D47:E47"/>
    <mergeCell ref="F47:G47"/>
    <mergeCell ref="D39:E39"/>
    <mergeCell ref="F39:G39"/>
    <mergeCell ref="D41:E41"/>
    <mergeCell ref="F41:G41"/>
    <mergeCell ref="D43:E43"/>
    <mergeCell ref="F43:G43"/>
  </mergeCells>
  <pageMargins left="0.7" right="0.7" top="0.78740157499999996" bottom="0.78740157499999996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8446C32-15DD-45B3-A3F0-47CE6EAB7EB5}"/>
</file>

<file path=customXml/itemProps2.xml><?xml version="1.0" encoding="utf-8"?>
<ds:datastoreItem xmlns:ds="http://schemas.openxmlformats.org/officeDocument/2006/customXml" ds:itemID="{A283C4EB-3AD1-4ABD-87EB-F3350D0DFD60}"/>
</file>

<file path=customXml/itemProps3.xml><?xml version="1.0" encoding="utf-8"?>
<ds:datastoreItem xmlns:ds="http://schemas.openxmlformats.org/officeDocument/2006/customXml" ds:itemID="{0D518900-F57C-45B3-B259-0C72405CC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100) k usnesení z 23. jednání Zastupitelstva Karlovarského kraje, které se uskutečnilo dne 15.6.2020</dc:title>
  <dc:creator>Holá Agáta</dc:creator>
  <cp:lastModifiedBy>Lukášová Jana</cp:lastModifiedBy>
  <cp:lastPrinted>2020-05-06T14:45:24Z</cp:lastPrinted>
  <dcterms:created xsi:type="dcterms:W3CDTF">2020-05-05T08:11:48Z</dcterms:created>
  <dcterms:modified xsi:type="dcterms:W3CDTF">2020-06-16T10:30:38Z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